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drawing1.xml" ContentType="application/vnd.openxmlformats-officedocument.drawing+xml"/>
  <Override PartName="/xl/drawings/vmlDrawing1.vml" ContentType="application/vnd.openxmlformats-officedocument.vmlDrawing"/>
  <Override PartName="/xl/drawings/vmlDrawing2.vml" ContentType="application/vnd.openxmlformats-officedocument.vmlDrawing"/>
  <Override PartName="/xl/_rels/workbook.xml.rels" ContentType="application/vnd.openxmlformats-package.relationships+xml"/>
  <Override PartName="/xl/comments4.xml" ContentType="application/vnd.openxmlformats-officedocument.spreadsheetml.comment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ME" sheetId="1" state="visible" r:id="rId3"/>
    <sheet name="Golden Set" sheetId="2" state="visible" r:id="rId4"/>
    <sheet name="Severity Rubric" sheetId="3" state="visible" r:id="rId5"/>
    <sheet name="Grader Runs" sheetId="4" state="visible" r:id="rId6"/>
    <sheet name="Scorecard" sheetId="5" state="visible" r:id="rId7"/>
  </sheets>
  <definedNames>
    <definedName function="false" hidden="true" localSheetId="1" name="_xlnm._FilterDatabase" vbProcedure="false">'Golden Set'!$A$1:$L$102</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G1" authorId="0">
      <text>
        <r>
          <rPr>
            <sz val="10"/>
            <rFont val="Arial"/>
            <family val="2"/>
          </rPr>
          <t xml:space="preserve">Final severity after the two labelers agree or a third person decides. Dropdown: Blocker, Major, Minor, Nit, None.</t>
        </r>
      </text>
    </comment>
    <comment ref="K1" authorId="0">
      <text>
        <r>
          <rPr>
            <sz val="10"/>
            <rFont val="Arial"/>
            <family val="2"/>
          </rPr>
          <t xml:space="preserve">Formula. Y when Labeler 1 and Labeler 2 picked the same severity, N when they differ, blank until both have labeled.</t>
        </r>
      </text>
    </comment>
  </commentList>
</comments>
</file>

<file path=xl/comments4.xml><?xml version="1.0" encoding="utf-8"?>
<comments xmlns="http://schemas.openxmlformats.org/spreadsheetml/2006/main" xmlns:xdr="http://schemas.openxmlformats.org/drawingml/2006/spreadsheetDrawing">
  <authors>
    <author>Unknown Author</author>
  </authors>
  <commentList>
    <comment ref="D1" authorId="0">
      <text>
        <r>
          <rPr>
            <sz val="10"/>
            <rFont val="Arial"/>
            <family val="2"/>
          </rPr>
          <t xml:space="preserve">Type the number of golden-set items the grader was run against.</t>
        </r>
      </text>
    </comment>
    <comment ref="F1" authorId="0">
      <text>
        <r>
          <rPr>
            <sz val="10"/>
            <rFont val="Arial"/>
            <family val="2"/>
          </rPr>
          <t xml:space="preserve">Formula: Agreements / Items graded.</t>
        </r>
      </text>
    </comment>
    <comment ref="J1" authorId="0">
      <text>
        <r>
          <rPr>
            <sz val="10"/>
            <rFont val="Arial"/>
            <family val="2"/>
          </rPr>
          <t xml:space="preserve">Formula: TP / (TP + FP). Of the findings the grader raised, how many were real.</t>
        </r>
      </text>
    </comment>
    <comment ref="K1" authorId="0">
      <text>
        <r>
          <rPr>
            <sz val="10"/>
            <rFont val="Arial"/>
            <family val="2"/>
          </rPr>
          <t xml:space="preserve">Formula: TP / (TP + FN). Of the real findings in the set, how many the grader caught.</t>
        </r>
      </text>
    </comment>
  </commentList>
</comments>
</file>

<file path=xl/sharedStrings.xml><?xml version="1.0" encoding="utf-8"?>
<sst xmlns="http://schemas.openxmlformats.org/spreadsheetml/2006/main" count="219" uniqueCount="214">
  <si>
    <t xml:space="preserve">Eval-Set Starter Kit</t>
  </si>
  <si>
    <t xml:space="preserve">Prospyr 305 · Free tool · prospyr305.com</t>
  </si>
  <si>
    <t xml:space="preserve">What a golden set is</t>
  </si>
  <si>
    <t xml:space="preserve">A golden set is a fixed list of real work items (pull requests, tickets, documents, intake notes) where the right answer has already been decided by people you trust. You run your AI reviewer or agent against the set and count how often it agrees with those answers. The agreement percentage is the number you can put in front of an auditor, an insurer or a client. Without a golden set, the honest answer to "how good is it" is "pretty good", which is not a number.</t>
  </si>
  <si>
    <t xml:space="preserve">The bar to beat</t>
  </si>
  <si>
    <t xml:space="preserve">On October 6, 2026, GitHub published ReviewBench: 219 real pull requests from 187 repositories across 19 languages, sampled to match the distribution of 103.9 million GitHub pull requests. The golden labels were triangulated from human reviewers, the authors' own follow-up commits, static analysis and multiple frontier models. Independent senior engineers agreed with the golden labels 96.6% of the time, and offline scores tracked production outcomes. That 96.6% is the bar this kit measures against. Source: GitHub ReviewBench, published October 6, 2026.</t>
  </si>
  <si>
    <t xml:space="preserve">How to use the kit</t>
  </si>
  <si>
    <t xml:space="preserve">1. Golden Set: fill one row per item. Give it an ID, say where it came from, summarise the input, and write the finding a competent reviewer should have made. Two labelers each pick a severity independently (columns I and J). The Agreed? column calculates itself. When the two disagree, a third person decides and the final call goes in the Severity column (G) with the reasoning in Rationale (H).</t>
  </si>
  <si>
    <t xml:space="preserve">2. Severity Rubric: read it before labeling and keep it open while you label. Two people grading the same item should land on the same word.</t>
  </si>
  <si>
    <t xml:space="preserve">3. Grader Runs: each time you run a tool or model against the set, add a row. Items graded, agreements, true positives, false positives and false negatives are typed in; the percentages calculate themselves.</t>
  </si>
  <si>
    <t xml:space="preserve">4. Scorecard: nothing to type. It summarises the other sheets and tells you the gap to the 96.6% bar.</t>
  </si>
  <si>
    <t xml:space="preserve">Which cells to edit</t>
  </si>
  <si>
    <t xml:space="preserve">Cells with a pale orange background and blue text are inputs. Everything else is a formula or a label; leave it alone. Row 2 on the Golden Set and Grader Runs sheets is a worked example in grey italics. It is not counted by any formula. Delete it when you no longer need it.</t>
  </si>
  <si>
    <t xml:space="preserve">Labeling procedure, in short</t>
  </si>
  <si>
    <t xml:space="preserve">Two labelers work independently. Disagreements go to a third person who decides and records why. Every label carries a one-line rationale. Re-label a random 10% of the set every quarter to catch drift. Start with 100 items for one narrow work path; use 300 to cover several.</t>
  </si>
  <si>
    <t xml:space="preserve">Want it built from your own history, with a calibrated grader and an agreement score you can quote? Private Eval-Set Build: prospyr305.com/services/private-eval-set-build · Book 15 minutes: prospyr305.com/contact</t>
  </si>
  <si>
    <t xml:space="preserve">ID</t>
  </si>
  <si>
    <t xml:space="preserve">Source (PR/ticket/document)</t>
  </si>
  <si>
    <t xml:space="preserve">Link or reference</t>
  </si>
  <si>
    <t xml:space="preserve">Work path</t>
  </si>
  <si>
    <t xml:space="preserve">Input summary</t>
  </si>
  <si>
    <t xml:space="preserve">Expected finding(s)</t>
  </si>
  <si>
    <t xml:space="preserve">Severity</t>
  </si>
  <si>
    <t xml:space="preserve">Rationale</t>
  </si>
  <si>
    <t xml:space="preserve">Labeler 1</t>
  </si>
  <si>
    <t xml:space="preserve">Labeler 2</t>
  </si>
  <si>
    <t xml:space="preserve">Agreed? (Y/N)</t>
  </si>
  <si>
    <t xml:space="preserve">Notes</t>
  </si>
  <si>
    <t xml:space="preserve">EXAMPLE</t>
  </si>
  <si>
    <t xml:space="preserve">PR</t>
  </si>
  <si>
    <t xml:space="preserve">repo/project PR 412</t>
  </si>
  <si>
    <t xml:space="preserve">Code review</t>
  </si>
  <si>
    <t xml:space="preserve">Adds retry wrapper around payment-capture call; no idempotency key on the retried request.</t>
  </si>
  <si>
    <t xml:space="preserve">Retry without idempotency key can double-capture a payment.</t>
  </si>
  <si>
    <t xml:space="preserve">Blocker</t>
  </si>
  <si>
    <t xml:space="preserve">Money can move twice. Author's follow-up commit added the key, which confirms the finding.</t>
  </si>
  <si>
    <t xml:space="preserve">Major</t>
  </si>
  <si>
    <t xml:space="preserve">Third labeler sided with Labeler 1: financial side effect is the deciding factor.</t>
  </si>
  <si>
    <t xml:space="preserve">GS-001</t>
  </si>
  <si>
    <t xml:space="preserve">GS-002</t>
  </si>
  <si>
    <t xml:space="preserve">GS-003</t>
  </si>
  <si>
    <t xml:space="preserve">GS-004</t>
  </si>
  <si>
    <t xml:space="preserve">GS-005</t>
  </si>
  <si>
    <t xml:space="preserve">GS-006</t>
  </si>
  <si>
    <t xml:space="preserve">GS-007</t>
  </si>
  <si>
    <t xml:space="preserve">GS-008</t>
  </si>
  <si>
    <t xml:space="preserve">GS-009</t>
  </si>
  <si>
    <t xml:space="preserve">GS-010</t>
  </si>
  <si>
    <t xml:space="preserve">GS-011</t>
  </si>
  <si>
    <t xml:space="preserve">GS-012</t>
  </si>
  <si>
    <t xml:space="preserve">GS-013</t>
  </si>
  <si>
    <t xml:space="preserve">GS-014</t>
  </si>
  <si>
    <t xml:space="preserve">GS-015</t>
  </si>
  <si>
    <t xml:space="preserve">GS-016</t>
  </si>
  <si>
    <t xml:space="preserve">GS-017</t>
  </si>
  <si>
    <t xml:space="preserve">GS-018</t>
  </si>
  <si>
    <t xml:space="preserve">GS-019</t>
  </si>
  <si>
    <t xml:space="preserve">GS-020</t>
  </si>
  <si>
    <t xml:space="preserve">GS-021</t>
  </si>
  <si>
    <t xml:space="preserve">GS-022</t>
  </si>
  <si>
    <t xml:space="preserve">GS-023</t>
  </si>
  <si>
    <t xml:space="preserve">GS-024</t>
  </si>
  <si>
    <t xml:space="preserve">GS-025</t>
  </si>
  <si>
    <t xml:space="preserve">GS-026</t>
  </si>
  <si>
    <t xml:space="preserve">GS-027</t>
  </si>
  <si>
    <t xml:space="preserve">GS-028</t>
  </si>
  <si>
    <t xml:space="preserve">GS-029</t>
  </si>
  <si>
    <t xml:space="preserve">GS-030</t>
  </si>
  <si>
    <t xml:space="preserve">GS-031</t>
  </si>
  <si>
    <t xml:space="preserve">GS-032</t>
  </si>
  <si>
    <t xml:space="preserve">GS-033</t>
  </si>
  <si>
    <t xml:space="preserve">GS-034</t>
  </si>
  <si>
    <t xml:space="preserve">GS-035</t>
  </si>
  <si>
    <t xml:space="preserve">GS-036</t>
  </si>
  <si>
    <t xml:space="preserve">GS-037</t>
  </si>
  <si>
    <t xml:space="preserve">GS-038</t>
  </si>
  <si>
    <t xml:space="preserve">GS-039</t>
  </si>
  <si>
    <t xml:space="preserve">GS-040</t>
  </si>
  <si>
    <t xml:space="preserve">GS-041</t>
  </si>
  <si>
    <t xml:space="preserve">GS-042</t>
  </si>
  <si>
    <t xml:space="preserve">GS-043</t>
  </si>
  <si>
    <t xml:space="preserve">GS-044</t>
  </si>
  <si>
    <t xml:space="preserve">GS-045</t>
  </si>
  <si>
    <t xml:space="preserve">GS-046</t>
  </si>
  <si>
    <t xml:space="preserve">GS-047</t>
  </si>
  <si>
    <t xml:space="preserve">GS-048</t>
  </si>
  <si>
    <t xml:space="preserve">GS-049</t>
  </si>
  <si>
    <t xml:space="preserve">GS-050</t>
  </si>
  <si>
    <t xml:space="preserve">GS-051</t>
  </si>
  <si>
    <t xml:space="preserve">GS-052</t>
  </si>
  <si>
    <t xml:space="preserve">GS-053</t>
  </si>
  <si>
    <t xml:space="preserve">GS-054</t>
  </si>
  <si>
    <t xml:space="preserve">GS-055</t>
  </si>
  <si>
    <t xml:space="preserve">GS-056</t>
  </si>
  <si>
    <t xml:space="preserve">GS-057</t>
  </si>
  <si>
    <t xml:space="preserve">GS-058</t>
  </si>
  <si>
    <t xml:space="preserve">GS-059</t>
  </si>
  <si>
    <t xml:space="preserve">GS-060</t>
  </si>
  <si>
    <t xml:space="preserve">GS-061</t>
  </si>
  <si>
    <t xml:space="preserve">GS-062</t>
  </si>
  <si>
    <t xml:space="preserve">GS-063</t>
  </si>
  <si>
    <t xml:space="preserve">GS-064</t>
  </si>
  <si>
    <t xml:space="preserve">GS-065</t>
  </si>
  <si>
    <t xml:space="preserve">GS-066</t>
  </si>
  <si>
    <t xml:space="preserve">GS-067</t>
  </si>
  <si>
    <t xml:space="preserve">GS-068</t>
  </si>
  <si>
    <t xml:space="preserve">GS-069</t>
  </si>
  <si>
    <t xml:space="preserve">GS-070</t>
  </si>
  <si>
    <t xml:space="preserve">GS-071</t>
  </si>
  <si>
    <t xml:space="preserve">GS-072</t>
  </si>
  <si>
    <t xml:space="preserve">GS-073</t>
  </si>
  <si>
    <t xml:space="preserve">GS-074</t>
  </si>
  <si>
    <t xml:space="preserve">GS-075</t>
  </si>
  <si>
    <t xml:space="preserve">GS-076</t>
  </si>
  <si>
    <t xml:space="preserve">GS-077</t>
  </si>
  <si>
    <t xml:space="preserve">GS-078</t>
  </si>
  <si>
    <t xml:space="preserve">GS-079</t>
  </si>
  <si>
    <t xml:space="preserve">GS-080</t>
  </si>
  <si>
    <t xml:space="preserve">GS-081</t>
  </si>
  <si>
    <t xml:space="preserve">GS-082</t>
  </si>
  <si>
    <t xml:space="preserve">GS-083</t>
  </si>
  <si>
    <t xml:space="preserve">GS-084</t>
  </si>
  <si>
    <t xml:space="preserve">GS-085</t>
  </si>
  <si>
    <t xml:space="preserve">GS-086</t>
  </si>
  <si>
    <t xml:space="preserve">GS-087</t>
  </si>
  <si>
    <t xml:space="preserve">GS-088</t>
  </si>
  <si>
    <t xml:space="preserve">GS-089</t>
  </si>
  <si>
    <t xml:space="preserve">GS-090</t>
  </si>
  <si>
    <t xml:space="preserve">GS-091</t>
  </si>
  <si>
    <t xml:space="preserve">GS-092</t>
  </si>
  <si>
    <t xml:space="preserve">GS-093</t>
  </si>
  <si>
    <t xml:space="preserve">GS-094</t>
  </si>
  <si>
    <t xml:space="preserve">GS-095</t>
  </si>
  <si>
    <t xml:space="preserve">GS-096</t>
  </si>
  <si>
    <t xml:space="preserve">GS-097</t>
  </si>
  <si>
    <t xml:space="preserve">GS-098</t>
  </si>
  <si>
    <t xml:space="preserve">GS-099</t>
  </si>
  <si>
    <t xml:space="preserve">GS-100</t>
  </si>
  <si>
    <t xml:space="preserve">Definition</t>
  </si>
  <si>
    <t xml:space="preserve">Examples</t>
  </si>
  <si>
    <t xml:space="preserve">Required action</t>
  </si>
  <si>
    <t xml:space="preserve">The item must not ship or be acted on as submitted. Acting on it would move money wrongly, expose data, break a legal or contractual obligation, or take down something people depend on.</t>
  </si>
  <si>
    <t xml:space="preserve">Payment can be captured twice. A customer's records are visible to another customer. A migration drops a column still in use. A letter commits the firm to a term it cannot honour.</t>
  </si>
  <si>
    <t xml:space="preserve">Stop. The item is returned to its author or the agent's output is discarded. A named person confirms the fix before anything proceeds.</t>
  </si>
  <si>
    <t xml:space="preserve">A real defect that will produce a wrong result or a user-visible failure in normal use, but with a bounded blast radius and no irreversible side effect.</t>
  </si>
  <si>
    <t xml:space="preserve">Wrong tax rate applied to one category. A null case that crashes a report. An intake summary that omits the client's stated deadline. A reconciliation that double-counts a line.</t>
  </si>
  <si>
    <t xml:space="preserve">Fix before release or before the output is used. May ship behind a flag or with a documented workaround if the owner signs off.</t>
  </si>
  <si>
    <t xml:space="preserve">Minor</t>
  </si>
  <si>
    <t xml:space="preserve">A defect that degrades quality or maintainability without producing a wrong result in normal use. Would be fixed if noticed; nobody is harmed if it is not.</t>
  </si>
  <si>
    <t xml:space="preserve">Duplicated logic. A misleading variable name. An unclear sentence in a client note. Missing log line on an error path. An edge case that is unreachable today.</t>
  </si>
  <si>
    <t xml:space="preserve">Fix when convenient. Record it; do not block on it.</t>
  </si>
  <si>
    <t xml:space="preserve">Nit</t>
  </si>
  <si>
    <t xml:space="preserve">Style, formatting or preference. No effect on behaviour or meaning.</t>
  </si>
  <si>
    <t xml:space="preserve">Whitespace. Import order. Oxford comma. Wording the reviewer would have chosen differently.</t>
  </si>
  <si>
    <t xml:space="preserve">Optional. The author decides. Never counts against the agent or the reviewer in the scorecard.</t>
  </si>
  <si>
    <t xml:space="preserve">None</t>
  </si>
  <si>
    <t xml:space="preserve">The reviewer looked and found nothing worth raising. A deliberate verdict, not a skipped item.</t>
  </si>
  <si>
    <t xml:space="preserve">A clean refactor with tests. A routine correspondence draft with correct facts and dates.</t>
  </si>
  <si>
    <t xml:space="preserve">Approve. Record that the item was reviewed and the verdict was None.</t>
  </si>
  <si>
    <t xml:space="preserve">Two labelers who read these definitions should land on the same word for the same item. If they regularly do not, the rubric is the thing to fix, not the labelers.</t>
  </si>
  <si>
    <t xml:space="preserve">Date</t>
  </si>
  <si>
    <t xml:space="preserve">Tool / model</t>
  </si>
  <si>
    <t xml:space="preserve">Version</t>
  </si>
  <si>
    <t xml:space="preserve">Items graded</t>
  </si>
  <si>
    <t xml:space="preserve">Agreements</t>
  </si>
  <si>
    <t xml:space="preserve">Agreement %</t>
  </si>
  <si>
    <t xml:space="preserve">True positives (TP)</t>
  </si>
  <si>
    <t xml:space="preserve">False positives (FP)</t>
  </si>
  <si>
    <t xml:space="preserve">False negatives (FN)</t>
  </si>
  <si>
    <t xml:space="preserve">Precision</t>
  </si>
  <si>
    <t xml:space="preserve">Recall</t>
  </si>
  <si>
    <t xml:space="preserve">2026-10-13</t>
  </si>
  <si>
    <t xml:space="preserve">example reviewer</t>
  </si>
  <si>
    <t xml:space="preserve">v0</t>
  </si>
  <si>
    <t xml:space="preserve">Worked example. Not counted by the Scorecard. Delete this row when you add real runs.</t>
  </si>
  <si>
    <t xml:space="preserve">Fill runs from row 3 down. The Scorecard picks the run with the latest date.</t>
  </si>
  <si>
    <t xml:space="preserve">Scorecard</t>
  </si>
  <si>
    <t xml:space="preserve">Nothing to type here. Every value below is a formula over the other sheets.</t>
  </si>
  <si>
    <t xml:space="preserve">Measure</t>
  </si>
  <si>
    <t xml:space="preserve">Value</t>
  </si>
  <si>
    <t xml:space="preserve">How it is calculated</t>
  </si>
  <si>
    <t xml:space="preserve">Items labeled (final severity set)</t>
  </si>
  <si>
    <t xml:space="preserve">Count of non-blank Severity cells on Golden Set, rows 3 to 102.</t>
  </si>
  <si>
    <t xml:space="preserve">Items labeled by both labelers</t>
  </si>
  <si>
    <t xml:space="preserve">Rows where Labeler 1 and Labeler 2 are both filled.</t>
  </si>
  <si>
    <t xml:space="preserve">Inter-labeler agreement %</t>
  </si>
  <si>
    <t xml:space="preserve">Rows marked Y in Agreed? divided by rows both labelers completed. Blank until both have labeled something.</t>
  </si>
  <si>
    <t xml:space="preserve">Grader runs recorded</t>
  </si>
  <si>
    <t xml:space="preserve">Rows on Grader Runs with an Items graded value, rows 3 to 22.</t>
  </si>
  <si>
    <t xml:space="preserve">Latest grader agreement %</t>
  </si>
  <si>
    <t xml:space="preserve">Agreement % from the Grader Runs row with the latest date.</t>
  </si>
  <si>
    <t xml:space="preserve">Latest grader precision</t>
  </si>
  <si>
    <t xml:space="preserve">Precision from the same run.</t>
  </si>
  <si>
    <t xml:space="preserve">Latest grader recall</t>
  </si>
  <si>
    <t xml:space="preserve">Recall from the same run.</t>
  </si>
  <si>
    <t xml:space="preserve">The bar: ReviewBench senior-engineer agreement</t>
  </si>
  <si>
    <t xml:space="preserve">GitHub ReviewBench, published October 6, 2026: independent senior engineers agreed with the golden labels 96.6% of the time. Hardcoded input; the only number on this sheet that is typed.</t>
  </si>
  <si>
    <t xml:space="preserve">Gap to the bar (percentage points)</t>
  </si>
  <si>
    <t xml:space="preserve">(Bar minus latest grader agreement) times 100. Positive means below the bar; negative means above it.</t>
  </si>
  <si>
    <t xml:space="preserve">Status</t>
  </si>
  <si>
    <t xml:space="preserve">Text verdict from the gap.</t>
  </si>
  <si>
    <t xml:space="preserve">Severity mix in the golden set</t>
  </si>
  <si>
    <t xml:space="preserve">Share of labeled items at each final severity.</t>
  </si>
  <si>
    <t xml:space="preserve">  Blocker</t>
  </si>
  <si>
    <t xml:space="preserve">Count of "Blocker" in Severity divided by items labeled.</t>
  </si>
  <si>
    <t xml:space="preserve">  Major</t>
  </si>
  <si>
    <t xml:space="preserve">Count of "Major" in Severity divided by items labeled.</t>
  </si>
  <si>
    <t xml:space="preserve">  Minor</t>
  </si>
  <si>
    <t xml:space="preserve">Count of "Minor" in Severity divided by items labeled.</t>
  </si>
  <si>
    <t xml:space="preserve">  Nit</t>
  </si>
  <si>
    <t xml:space="preserve">Count of "Nit" in Severity divided by items labeled.</t>
  </si>
  <si>
    <t xml:space="preserve">  None</t>
  </si>
  <si>
    <t xml:space="preserve">Count of "None" in Severity divided by items labeled.</t>
  </si>
  <si>
    <t xml:space="preserve">Built from your own history, with a calibrated grader and a number you can quote: Private Eval-Set Build, prospyr305.com/services/private-eval-set-build. Book 15 minutes: prospyr305.com/contact</t>
  </si>
</sst>
</file>

<file path=xl/styles.xml><?xml version="1.0" encoding="utf-8"?>
<styleSheet xmlns="http://schemas.openxmlformats.org/spreadsheetml/2006/main">
  <numFmts count="6">
    <numFmt numFmtId="164" formatCode="General"/>
    <numFmt numFmtId="165" formatCode="0.0%"/>
    <numFmt numFmtId="166" formatCode="yyyy\-mm\-dd"/>
    <numFmt numFmtId="167" formatCode="0"/>
    <numFmt numFmtId="168" formatCode="0.0"/>
    <numFmt numFmtId="169" formatCode="@"/>
  </numFmts>
  <fonts count="13">
    <font>
      <sz val="11"/>
      <color theme="1"/>
      <name val="Calibri"/>
      <family val="2"/>
      <charset val="1"/>
    </font>
    <font>
      <sz val="10"/>
      <name val="Arial"/>
      <family val="0"/>
    </font>
    <font>
      <sz val="10"/>
      <name val="Arial"/>
      <family val="0"/>
    </font>
    <font>
      <sz val="10"/>
      <name val="Arial"/>
      <family val="0"/>
    </font>
    <font>
      <b val="true"/>
      <sz val="16"/>
      <color rgb="FF0B1F33"/>
      <name val="Arial"/>
      <family val="0"/>
      <charset val="1"/>
    </font>
    <font>
      <i val="true"/>
      <sz val="9"/>
      <color rgb="FF666666"/>
      <name val="Arial"/>
      <family val="0"/>
      <charset val="1"/>
    </font>
    <font>
      <sz val="10"/>
      <name val="Arial"/>
      <family val="0"/>
      <charset val="1"/>
    </font>
    <font>
      <b val="true"/>
      <sz val="12"/>
      <color rgb="FF0B1F33"/>
      <name val="Arial"/>
      <family val="0"/>
      <charset val="1"/>
    </font>
    <font>
      <b val="true"/>
      <sz val="10"/>
      <name val="Arial"/>
      <family val="0"/>
      <charset val="1"/>
    </font>
    <font>
      <b val="true"/>
      <sz val="10"/>
      <color rgb="FFFFFFFF"/>
      <name val="Arial"/>
      <family val="0"/>
      <charset val="1"/>
    </font>
    <font>
      <i val="true"/>
      <sz val="10"/>
      <color rgb="FF666666"/>
      <name val="Arial"/>
      <family val="0"/>
      <charset val="1"/>
    </font>
    <font>
      <sz val="10"/>
      <color rgb="FF0000FF"/>
      <name val="Arial"/>
      <family val="0"/>
      <charset val="1"/>
    </font>
    <font>
      <sz val="10"/>
      <name val="Arial"/>
      <family val="2"/>
    </font>
  </fonts>
  <fills count="5">
    <fill>
      <patternFill patternType="none"/>
    </fill>
    <fill>
      <patternFill patternType="gray125"/>
    </fill>
    <fill>
      <patternFill patternType="solid">
        <fgColor rgb="FF0B1F33"/>
        <bgColor rgb="FF003300"/>
      </patternFill>
    </fill>
    <fill>
      <patternFill patternType="solid">
        <fgColor rgb="FFFFF7E6"/>
        <bgColor rgb="FFFFFFFF"/>
      </patternFill>
    </fill>
    <fill>
      <patternFill patternType="solid">
        <fgColor rgb="FFE0F2FE"/>
        <bgColor rgb="FFCCFFFF"/>
      </patternFill>
    </fill>
  </fills>
  <borders count="2">
    <border diagonalUp="false" diagonalDown="false">
      <left/>
      <right/>
      <top/>
      <bottom/>
      <diagonal/>
    </border>
    <border diagonalUp="false" diagonalDown="false">
      <left style="thin">
        <color rgb="FFC9D4DF"/>
      </left>
      <right style="thin">
        <color rgb="FFC9D4DF"/>
      </right>
      <top style="thin">
        <color rgb="FFC9D4DF"/>
      </top>
      <bottom style="thin">
        <color rgb="FFC9D4D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2" borderId="1" xfId="0" applyFont="true" applyBorder="true" applyAlignment="true" applyProtection="false">
      <alignment horizontal="general" vertical="center"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11" fillId="3" borderId="1" xfId="0" applyFont="true" applyBorder="true" applyAlignment="true" applyProtection="false">
      <alignment horizontal="general" vertical="top" textRotation="0" wrapText="true" indent="0" shrinkToFit="false"/>
      <protection locked="true" hidden="false"/>
    </xf>
    <xf numFmtId="164" fontId="11" fillId="3" borderId="1" xfId="0" applyFont="true" applyBorder="true" applyAlignment="true" applyProtection="false">
      <alignment horizontal="center" vertical="top" textRotation="0" wrapText="true" indent="0" shrinkToFit="false"/>
      <protection locked="true" hidden="false"/>
    </xf>
    <xf numFmtId="164" fontId="6" fillId="0" borderId="1" xfId="0" applyFont="true" applyBorder="true" applyAlignment="true" applyProtection="false">
      <alignment horizontal="center" vertical="top" textRotation="0" wrapText="tru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5" fontId="10" fillId="0" borderId="1" xfId="0" applyFont="true" applyBorder="true" applyAlignment="true" applyProtection="false">
      <alignment horizontal="general" vertical="top" textRotation="0" wrapText="true" indent="0" shrinkToFit="false"/>
      <protection locked="true" hidden="false"/>
    </xf>
    <xf numFmtId="166" fontId="11" fillId="3" borderId="1" xfId="0" applyFont="true" applyBorder="true" applyAlignment="true" applyProtection="false">
      <alignment horizontal="general" vertical="top" textRotation="0" wrapText="true" indent="0" shrinkToFit="false"/>
      <protection locked="true" hidden="false"/>
    </xf>
    <xf numFmtId="165" fontId="6" fillId="0" borderId="1" xfId="0" applyFont="true" applyBorder="tru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7" fontId="6" fillId="0" borderId="1" xfId="0" applyFont="true" applyBorder="true" applyAlignment="true" applyProtection="false">
      <alignment horizontal="right" vertical="top" textRotation="0" wrapText="false" indent="0" shrinkToFit="false"/>
      <protection locked="true" hidden="false"/>
    </xf>
    <xf numFmtId="164" fontId="5" fillId="0" borderId="1" xfId="0" applyFont="true" applyBorder="true" applyAlignment="true" applyProtection="false">
      <alignment horizontal="general" vertical="top" textRotation="0" wrapText="true" indent="0" shrinkToFit="false"/>
      <protection locked="true" hidden="false"/>
    </xf>
    <xf numFmtId="165" fontId="6" fillId="0" borderId="1" xfId="0" applyFont="true" applyBorder="true" applyAlignment="true" applyProtection="false">
      <alignment horizontal="right" vertical="top" textRotation="0" wrapText="false" indent="0" shrinkToFit="false"/>
      <protection locked="true" hidden="false"/>
    </xf>
    <xf numFmtId="165" fontId="11" fillId="3" borderId="1" xfId="0" applyFont="true" applyBorder="true" applyAlignment="true" applyProtection="false">
      <alignment horizontal="right" vertical="top" textRotation="0" wrapText="false" indent="0" shrinkToFit="false"/>
      <protection locked="true" hidden="false"/>
    </xf>
    <xf numFmtId="168" fontId="6" fillId="0" borderId="1" xfId="0" applyFont="true" applyBorder="true" applyAlignment="true" applyProtection="false">
      <alignment horizontal="right" vertical="top" textRotation="0" wrapText="false" indent="0" shrinkToFit="false"/>
      <protection locked="true" hidden="false"/>
    </xf>
    <xf numFmtId="169" fontId="8" fillId="4" borderId="1" xfId="0" applyFont="true" applyBorder="true" applyAlignment="true" applyProtection="false">
      <alignment horizontal="left" vertical="top" textRotation="0" wrapText="true" indent="0" shrinkToFit="false"/>
      <protection locked="true" hidden="false"/>
    </xf>
    <xf numFmtId="164" fontId="6" fillId="0" borderId="1" xfId="0" applyFont="true" applyBorder="true" applyAlignment="true" applyProtection="false">
      <alignment horizontal="right" vertical="top"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ill>
        <patternFill patternType="solid">
          <fgColor rgb="FF0B1F33"/>
          <bgColor rgb="FF000000"/>
        </patternFill>
      </fill>
    </dxf>
    <dxf>
      <fill>
        <patternFill patternType="solid">
          <bgColor rgb="FF000000"/>
        </patternFill>
      </fill>
    </dxf>
    <dxf>
      <fill>
        <patternFill patternType="solid">
          <fgColor rgb="FF666666"/>
          <bgColor rgb="FF000000"/>
        </patternFill>
      </fill>
    </dxf>
    <dxf>
      <fill>
        <patternFill patternType="solid">
          <fgColor rgb="FFFFFFFF"/>
          <bgColor rgb="FF000000"/>
        </patternFill>
      </fill>
    </dxf>
    <dxf>
      <fill>
        <patternFill patternType="solid">
          <fgColor rgb="FFFFF7E6"/>
          <bgColor rgb="FF000000"/>
        </patternFill>
      </fill>
    </dxf>
    <dxf>
      <fill>
        <patternFill patternType="solid">
          <fgColor rgb="FF0000FF"/>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7E6"/>
      <rgbColor rgb="FFE0F2FE"/>
      <rgbColor rgb="FF660066"/>
      <rgbColor rgb="FFFF8080"/>
      <rgbColor rgb="FF0066CC"/>
      <rgbColor rgb="FFC9D4D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8BDF8"/>
      <rgbColor rgb="FF99CC00"/>
      <rgbColor rgb="FFFFCC00"/>
      <rgbColor rgb="FFFF9900"/>
      <rgbColor rgb="FFFF6600"/>
      <rgbColor rgb="FF666666"/>
      <rgbColor rgb="FF969696"/>
      <rgbColor rgb="FF0B1F33"/>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_rels/sheet4.xml.rels><?xml version="1.0" encoding="UTF-8"?>
<Relationships xmlns="http://schemas.openxmlformats.org/package/2006/relationships"><Relationship Id="rId1" Type="http://schemas.openxmlformats.org/officeDocument/2006/relationships/comments" Target="../comments4.xml"/><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8BDF8"/>
    <pageSetUpPr fitToPage="false"/>
  </sheetPr>
  <dimension ref="A1:A22"/>
  <sheetViews>
    <sheetView showFormulas="false" showGridLines="false" showRowColHeaders="true" showZeros="true" rightToLeft="false" tabSelected="true" showOutlineSymbols="true" defaultGridColor="true" view="normal" topLeftCell="A1" colorId="64" zoomScale="110" zoomScaleNormal="11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0"/>
  </cols>
  <sheetData>
    <row r="1" customFormat="false" ht="19.7" hidden="false" customHeight="false" outlineLevel="0" collapsed="false">
      <c r="A1" s="1" t="s">
        <v>0</v>
      </c>
    </row>
    <row r="2" customFormat="false" ht="15" hidden="false" customHeight="false" outlineLevel="0" collapsed="false">
      <c r="A2" s="2" t="s">
        <v>1</v>
      </c>
    </row>
    <row r="3" customFormat="false" ht="15" hidden="false" customHeight="false" outlineLevel="0" collapsed="false">
      <c r="A3" s="3"/>
    </row>
    <row r="4" customFormat="false" ht="15" hidden="false" customHeight="false" outlineLevel="0" collapsed="false">
      <c r="A4" s="4" t="s">
        <v>2</v>
      </c>
    </row>
    <row r="5" customFormat="false" ht="60" hidden="false" customHeight="true" outlineLevel="0" collapsed="false">
      <c r="A5" s="3" t="s">
        <v>3</v>
      </c>
    </row>
    <row r="6" customFormat="false" ht="15" hidden="false" customHeight="false" outlineLevel="0" collapsed="false">
      <c r="A6" s="3"/>
    </row>
    <row r="7" customFormat="false" ht="15" hidden="false" customHeight="false" outlineLevel="0" collapsed="false">
      <c r="A7" s="4" t="s">
        <v>4</v>
      </c>
    </row>
    <row r="8" customFormat="false" ht="75" hidden="false" customHeight="true" outlineLevel="0" collapsed="false">
      <c r="A8" s="3" t="s">
        <v>5</v>
      </c>
    </row>
    <row r="9" customFormat="false" ht="15" hidden="false" customHeight="false" outlineLevel="0" collapsed="false">
      <c r="A9" s="3"/>
    </row>
    <row r="10" customFormat="false" ht="15" hidden="false" customHeight="false" outlineLevel="0" collapsed="false">
      <c r="A10" s="4" t="s">
        <v>6</v>
      </c>
    </row>
    <row r="11" customFormat="false" ht="60" hidden="false" customHeight="true" outlineLevel="0" collapsed="false">
      <c r="A11" s="3" t="s">
        <v>7</v>
      </c>
    </row>
    <row r="12" customFormat="false" ht="30" hidden="false" customHeight="true" outlineLevel="0" collapsed="false">
      <c r="A12" s="3" t="s">
        <v>8</v>
      </c>
    </row>
    <row r="13" customFormat="false" ht="30" hidden="false" customHeight="true" outlineLevel="0" collapsed="false">
      <c r="A13" s="3" t="s">
        <v>9</v>
      </c>
    </row>
    <row r="14" customFormat="false" ht="15" hidden="false" customHeight="true" outlineLevel="0" collapsed="false">
      <c r="A14" s="3" t="s">
        <v>10</v>
      </c>
    </row>
    <row r="15" customFormat="false" ht="15" hidden="false" customHeight="false" outlineLevel="0" collapsed="false">
      <c r="A15" s="3"/>
    </row>
    <row r="16" customFormat="false" ht="15" hidden="false" customHeight="false" outlineLevel="0" collapsed="false">
      <c r="A16" s="4" t="s">
        <v>11</v>
      </c>
    </row>
    <row r="17" customFormat="false" ht="45" hidden="false" customHeight="true" outlineLevel="0" collapsed="false">
      <c r="A17" s="3" t="s">
        <v>12</v>
      </c>
    </row>
    <row r="18" customFormat="false" ht="15" hidden="false" customHeight="false" outlineLevel="0" collapsed="false">
      <c r="A18" s="3"/>
    </row>
    <row r="19" customFormat="false" ht="15" hidden="false" customHeight="false" outlineLevel="0" collapsed="false">
      <c r="A19" s="4" t="s">
        <v>13</v>
      </c>
    </row>
    <row r="20" customFormat="false" ht="45" hidden="false" customHeight="true" outlineLevel="0" collapsed="false">
      <c r="A20" s="3" t="s">
        <v>14</v>
      </c>
    </row>
    <row r="21" customFormat="false" ht="15" hidden="false" customHeight="false" outlineLevel="0" collapsed="false">
      <c r="A21" s="3"/>
    </row>
    <row r="22" customFormat="false" ht="30" hidden="false" customHeight="true" outlineLevel="0" collapsed="false">
      <c r="A22" s="5" t="s">
        <v>15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8BDF8"/>
    <pageSetUpPr fitToPage="false"/>
  </sheetPr>
  <dimension ref="A1:L102"/>
  <sheetViews>
    <sheetView showFormulas="false" showGridLines="true" showRowColHeaders="true" showZeros="true" rightToLeft="false" tabSelected="false" showOutlineSymbols="true" defaultGridColor="true" view="normal" topLeftCell="A1" colorId="64" zoomScale="110" zoomScaleNormal="11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20"/>
    <col collapsed="false" customWidth="true" hidden="false" outlineLevel="0" max="3" min="3" style="0" width="26"/>
    <col collapsed="false" customWidth="true" hidden="false" outlineLevel="0" max="4" min="4" style="0" width="18"/>
    <col collapsed="false" customWidth="true" hidden="false" outlineLevel="0" max="6" min="5" style="0" width="40"/>
    <col collapsed="false" customWidth="true" hidden="false" outlineLevel="0" max="7" min="7" style="0" width="12"/>
    <col collapsed="false" customWidth="true" hidden="false" outlineLevel="0" max="8" min="8" style="0" width="36"/>
    <col collapsed="false" customWidth="true" hidden="false" outlineLevel="0" max="10" min="9" style="0" width="12"/>
    <col collapsed="false" customWidth="true" hidden="false" outlineLevel="0" max="11" min="11" style="0" width="13"/>
    <col collapsed="false" customWidth="true" hidden="false" outlineLevel="0" max="12" min="12" style="0" width="30"/>
  </cols>
  <sheetData>
    <row r="1" customFormat="false" ht="30" hidden="false" customHeight="true" outlineLevel="0" collapsed="false">
      <c r="A1" s="6" t="s">
        <v>16</v>
      </c>
      <c r="B1" s="6" t="s">
        <v>17</v>
      </c>
      <c r="C1" s="6" t="s">
        <v>18</v>
      </c>
      <c r="D1" s="6" t="s">
        <v>19</v>
      </c>
      <c r="E1" s="6" t="s">
        <v>20</v>
      </c>
      <c r="F1" s="6" t="s">
        <v>21</v>
      </c>
      <c r="G1" s="6" t="s">
        <v>22</v>
      </c>
      <c r="H1" s="6" t="s">
        <v>23</v>
      </c>
      <c r="I1" s="6" t="s">
        <v>24</v>
      </c>
      <c r="J1" s="6" t="s">
        <v>25</v>
      </c>
      <c r="K1" s="6" t="s">
        <v>26</v>
      </c>
      <c r="L1" s="6" t="s">
        <v>27</v>
      </c>
    </row>
    <row r="2" customFormat="false" ht="60" hidden="false" customHeight="true" outlineLevel="0" collapsed="false">
      <c r="A2" s="7" t="s">
        <v>28</v>
      </c>
      <c r="B2" s="7" t="s">
        <v>29</v>
      </c>
      <c r="C2" s="7" t="s">
        <v>30</v>
      </c>
      <c r="D2" s="7" t="s">
        <v>31</v>
      </c>
      <c r="E2" s="7" t="s">
        <v>32</v>
      </c>
      <c r="F2" s="7" t="s">
        <v>33</v>
      </c>
      <c r="G2" s="7" t="s">
        <v>34</v>
      </c>
      <c r="H2" s="7" t="s">
        <v>35</v>
      </c>
      <c r="I2" s="7" t="s">
        <v>34</v>
      </c>
      <c r="J2" s="7" t="s">
        <v>36</v>
      </c>
      <c r="K2" s="7" t="str">
        <f aca="false">IF(AND(I2&lt;&gt;"",J2&lt;&gt;""),IF(I2=J2,"Y","N"),"")</f>
        <v>N</v>
      </c>
      <c r="L2" s="7" t="s">
        <v>37</v>
      </c>
    </row>
    <row r="3" customFormat="false" ht="15" hidden="false" customHeight="false" outlineLevel="0" collapsed="false">
      <c r="A3" s="8" t="s">
        <v>38</v>
      </c>
      <c r="B3" s="9"/>
      <c r="C3" s="9"/>
      <c r="D3" s="9"/>
      <c r="E3" s="9"/>
      <c r="F3" s="9"/>
      <c r="G3" s="10"/>
      <c r="H3" s="9"/>
      <c r="I3" s="10"/>
      <c r="J3" s="10"/>
      <c r="K3" s="11" t="str">
        <f aca="false">IF(AND(I3&lt;&gt;"",J3&lt;&gt;""),IF(I3=J3,"Y","N"),"")</f>
        <v/>
      </c>
      <c r="L3" s="9"/>
    </row>
    <row r="4" customFormat="false" ht="15" hidden="false" customHeight="false" outlineLevel="0" collapsed="false">
      <c r="A4" s="8" t="s">
        <v>39</v>
      </c>
      <c r="B4" s="9"/>
      <c r="C4" s="9"/>
      <c r="D4" s="9"/>
      <c r="E4" s="9"/>
      <c r="F4" s="9"/>
      <c r="G4" s="10"/>
      <c r="H4" s="9"/>
      <c r="I4" s="10"/>
      <c r="J4" s="10"/>
      <c r="K4" s="11" t="str">
        <f aca="false">IF(AND(I4&lt;&gt;"",J4&lt;&gt;""),IF(I4=J4,"Y","N"),"")</f>
        <v/>
      </c>
      <c r="L4" s="9"/>
    </row>
    <row r="5" customFormat="false" ht="15" hidden="false" customHeight="false" outlineLevel="0" collapsed="false">
      <c r="A5" s="8" t="s">
        <v>40</v>
      </c>
      <c r="B5" s="9"/>
      <c r="C5" s="9"/>
      <c r="D5" s="9"/>
      <c r="E5" s="9"/>
      <c r="F5" s="9"/>
      <c r="G5" s="10"/>
      <c r="H5" s="9"/>
      <c r="I5" s="10"/>
      <c r="J5" s="10"/>
      <c r="K5" s="11" t="str">
        <f aca="false">IF(AND(I5&lt;&gt;"",J5&lt;&gt;""),IF(I5=J5,"Y","N"),"")</f>
        <v/>
      </c>
      <c r="L5" s="9"/>
    </row>
    <row r="6" customFormat="false" ht="15" hidden="false" customHeight="false" outlineLevel="0" collapsed="false">
      <c r="A6" s="8" t="s">
        <v>41</v>
      </c>
      <c r="B6" s="9"/>
      <c r="C6" s="9"/>
      <c r="D6" s="9"/>
      <c r="E6" s="9"/>
      <c r="F6" s="9"/>
      <c r="G6" s="10"/>
      <c r="H6" s="9"/>
      <c r="I6" s="10"/>
      <c r="J6" s="10"/>
      <c r="K6" s="11" t="str">
        <f aca="false">IF(AND(I6&lt;&gt;"",J6&lt;&gt;""),IF(I6=J6,"Y","N"),"")</f>
        <v/>
      </c>
      <c r="L6" s="9"/>
    </row>
    <row r="7" customFormat="false" ht="15" hidden="false" customHeight="false" outlineLevel="0" collapsed="false">
      <c r="A7" s="8" t="s">
        <v>42</v>
      </c>
      <c r="B7" s="9"/>
      <c r="C7" s="9"/>
      <c r="D7" s="9"/>
      <c r="E7" s="9"/>
      <c r="F7" s="9"/>
      <c r="G7" s="10"/>
      <c r="H7" s="9"/>
      <c r="I7" s="10"/>
      <c r="J7" s="10"/>
      <c r="K7" s="11" t="str">
        <f aca="false">IF(AND(I7&lt;&gt;"",J7&lt;&gt;""),IF(I7=J7,"Y","N"),"")</f>
        <v/>
      </c>
      <c r="L7" s="9"/>
    </row>
    <row r="8" customFormat="false" ht="15" hidden="false" customHeight="false" outlineLevel="0" collapsed="false">
      <c r="A8" s="8" t="s">
        <v>43</v>
      </c>
      <c r="B8" s="9"/>
      <c r="C8" s="9"/>
      <c r="D8" s="9"/>
      <c r="E8" s="9"/>
      <c r="F8" s="9"/>
      <c r="G8" s="10"/>
      <c r="H8" s="9"/>
      <c r="I8" s="10"/>
      <c r="J8" s="10"/>
      <c r="K8" s="11" t="str">
        <f aca="false">IF(AND(I8&lt;&gt;"",J8&lt;&gt;""),IF(I8=J8,"Y","N"),"")</f>
        <v/>
      </c>
      <c r="L8" s="9"/>
    </row>
    <row r="9" customFormat="false" ht="15" hidden="false" customHeight="false" outlineLevel="0" collapsed="false">
      <c r="A9" s="8" t="s">
        <v>44</v>
      </c>
      <c r="B9" s="9"/>
      <c r="C9" s="9"/>
      <c r="D9" s="9"/>
      <c r="E9" s="9"/>
      <c r="F9" s="9"/>
      <c r="G9" s="10"/>
      <c r="H9" s="9"/>
      <c r="I9" s="10"/>
      <c r="J9" s="10"/>
      <c r="K9" s="11" t="str">
        <f aca="false">IF(AND(I9&lt;&gt;"",J9&lt;&gt;""),IF(I9=J9,"Y","N"),"")</f>
        <v/>
      </c>
      <c r="L9" s="9"/>
    </row>
    <row r="10" customFormat="false" ht="15" hidden="false" customHeight="false" outlineLevel="0" collapsed="false">
      <c r="A10" s="8" t="s">
        <v>45</v>
      </c>
      <c r="B10" s="9"/>
      <c r="C10" s="9"/>
      <c r="D10" s="9"/>
      <c r="E10" s="9"/>
      <c r="F10" s="9"/>
      <c r="G10" s="10"/>
      <c r="H10" s="9"/>
      <c r="I10" s="10"/>
      <c r="J10" s="10"/>
      <c r="K10" s="11" t="str">
        <f aca="false">IF(AND(I10&lt;&gt;"",J10&lt;&gt;""),IF(I10=J10,"Y","N"),"")</f>
        <v/>
      </c>
      <c r="L10" s="9"/>
    </row>
    <row r="11" customFormat="false" ht="15" hidden="false" customHeight="false" outlineLevel="0" collapsed="false">
      <c r="A11" s="8" t="s">
        <v>46</v>
      </c>
      <c r="B11" s="9"/>
      <c r="C11" s="9"/>
      <c r="D11" s="9"/>
      <c r="E11" s="9"/>
      <c r="F11" s="9"/>
      <c r="G11" s="10"/>
      <c r="H11" s="9"/>
      <c r="I11" s="10"/>
      <c r="J11" s="10"/>
      <c r="K11" s="11" t="str">
        <f aca="false">IF(AND(I11&lt;&gt;"",J11&lt;&gt;""),IF(I11=J11,"Y","N"),"")</f>
        <v/>
      </c>
      <c r="L11" s="9"/>
    </row>
    <row r="12" customFormat="false" ht="15" hidden="false" customHeight="false" outlineLevel="0" collapsed="false">
      <c r="A12" s="8" t="s">
        <v>47</v>
      </c>
      <c r="B12" s="9"/>
      <c r="C12" s="9"/>
      <c r="D12" s="9"/>
      <c r="E12" s="9"/>
      <c r="F12" s="9"/>
      <c r="G12" s="10"/>
      <c r="H12" s="9"/>
      <c r="I12" s="10"/>
      <c r="J12" s="10"/>
      <c r="K12" s="11" t="str">
        <f aca="false">IF(AND(I12&lt;&gt;"",J12&lt;&gt;""),IF(I12=J12,"Y","N"),"")</f>
        <v/>
      </c>
      <c r="L12" s="9"/>
    </row>
    <row r="13" customFormat="false" ht="15" hidden="false" customHeight="false" outlineLevel="0" collapsed="false">
      <c r="A13" s="8" t="s">
        <v>48</v>
      </c>
      <c r="B13" s="9"/>
      <c r="C13" s="9"/>
      <c r="D13" s="9"/>
      <c r="E13" s="9"/>
      <c r="F13" s="9"/>
      <c r="G13" s="10"/>
      <c r="H13" s="9"/>
      <c r="I13" s="10"/>
      <c r="J13" s="10"/>
      <c r="K13" s="11" t="str">
        <f aca="false">IF(AND(I13&lt;&gt;"",J13&lt;&gt;""),IF(I13=J13,"Y","N"),"")</f>
        <v/>
      </c>
      <c r="L13" s="9"/>
    </row>
    <row r="14" customFormat="false" ht="15" hidden="false" customHeight="false" outlineLevel="0" collapsed="false">
      <c r="A14" s="8" t="s">
        <v>49</v>
      </c>
      <c r="B14" s="9"/>
      <c r="C14" s="9"/>
      <c r="D14" s="9"/>
      <c r="E14" s="9"/>
      <c r="F14" s="9"/>
      <c r="G14" s="10"/>
      <c r="H14" s="9"/>
      <c r="I14" s="10"/>
      <c r="J14" s="10"/>
      <c r="K14" s="11" t="str">
        <f aca="false">IF(AND(I14&lt;&gt;"",J14&lt;&gt;""),IF(I14=J14,"Y","N"),"")</f>
        <v/>
      </c>
      <c r="L14" s="9"/>
    </row>
    <row r="15" customFormat="false" ht="15" hidden="false" customHeight="false" outlineLevel="0" collapsed="false">
      <c r="A15" s="8" t="s">
        <v>50</v>
      </c>
      <c r="B15" s="9"/>
      <c r="C15" s="9"/>
      <c r="D15" s="9"/>
      <c r="E15" s="9"/>
      <c r="F15" s="9"/>
      <c r="G15" s="10"/>
      <c r="H15" s="9"/>
      <c r="I15" s="10"/>
      <c r="J15" s="10"/>
      <c r="K15" s="11" t="str">
        <f aca="false">IF(AND(I15&lt;&gt;"",J15&lt;&gt;""),IF(I15=J15,"Y","N"),"")</f>
        <v/>
      </c>
      <c r="L15" s="9"/>
    </row>
    <row r="16" customFormat="false" ht="15" hidden="false" customHeight="false" outlineLevel="0" collapsed="false">
      <c r="A16" s="8" t="s">
        <v>51</v>
      </c>
      <c r="B16" s="9"/>
      <c r="C16" s="9"/>
      <c r="D16" s="9"/>
      <c r="E16" s="9"/>
      <c r="F16" s="9"/>
      <c r="G16" s="10"/>
      <c r="H16" s="9"/>
      <c r="I16" s="10"/>
      <c r="J16" s="10"/>
      <c r="K16" s="11" t="str">
        <f aca="false">IF(AND(I16&lt;&gt;"",J16&lt;&gt;""),IF(I16=J16,"Y","N"),"")</f>
        <v/>
      </c>
      <c r="L16" s="9"/>
    </row>
    <row r="17" customFormat="false" ht="15" hidden="false" customHeight="false" outlineLevel="0" collapsed="false">
      <c r="A17" s="8" t="s">
        <v>52</v>
      </c>
      <c r="B17" s="9"/>
      <c r="C17" s="9"/>
      <c r="D17" s="9"/>
      <c r="E17" s="9"/>
      <c r="F17" s="9"/>
      <c r="G17" s="10"/>
      <c r="H17" s="9"/>
      <c r="I17" s="10"/>
      <c r="J17" s="10"/>
      <c r="K17" s="11" t="str">
        <f aca="false">IF(AND(I17&lt;&gt;"",J17&lt;&gt;""),IF(I17=J17,"Y","N"),"")</f>
        <v/>
      </c>
      <c r="L17" s="9"/>
    </row>
    <row r="18" customFormat="false" ht="15" hidden="false" customHeight="false" outlineLevel="0" collapsed="false">
      <c r="A18" s="8" t="s">
        <v>53</v>
      </c>
      <c r="B18" s="9"/>
      <c r="C18" s="9"/>
      <c r="D18" s="9"/>
      <c r="E18" s="9"/>
      <c r="F18" s="9"/>
      <c r="G18" s="10"/>
      <c r="H18" s="9"/>
      <c r="I18" s="10"/>
      <c r="J18" s="10"/>
      <c r="K18" s="11" t="str">
        <f aca="false">IF(AND(I18&lt;&gt;"",J18&lt;&gt;""),IF(I18=J18,"Y","N"),"")</f>
        <v/>
      </c>
      <c r="L18" s="9"/>
    </row>
    <row r="19" customFormat="false" ht="15" hidden="false" customHeight="false" outlineLevel="0" collapsed="false">
      <c r="A19" s="8" t="s">
        <v>54</v>
      </c>
      <c r="B19" s="9"/>
      <c r="C19" s="9"/>
      <c r="D19" s="9"/>
      <c r="E19" s="9"/>
      <c r="F19" s="9"/>
      <c r="G19" s="10"/>
      <c r="H19" s="9"/>
      <c r="I19" s="10"/>
      <c r="J19" s="10"/>
      <c r="K19" s="11" t="str">
        <f aca="false">IF(AND(I19&lt;&gt;"",J19&lt;&gt;""),IF(I19=J19,"Y","N"),"")</f>
        <v/>
      </c>
      <c r="L19" s="9"/>
    </row>
    <row r="20" customFormat="false" ht="15" hidden="false" customHeight="false" outlineLevel="0" collapsed="false">
      <c r="A20" s="8" t="s">
        <v>55</v>
      </c>
      <c r="B20" s="9"/>
      <c r="C20" s="9"/>
      <c r="D20" s="9"/>
      <c r="E20" s="9"/>
      <c r="F20" s="9"/>
      <c r="G20" s="10"/>
      <c r="H20" s="9"/>
      <c r="I20" s="10"/>
      <c r="J20" s="10"/>
      <c r="K20" s="11" t="str">
        <f aca="false">IF(AND(I20&lt;&gt;"",J20&lt;&gt;""),IF(I20=J20,"Y","N"),"")</f>
        <v/>
      </c>
      <c r="L20" s="9"/>
    </row>
    <row r="21" customFormat="false" ht="15" hidden="false" customHeight="false" outlineLevel="0" collapsed="false">
      <c r="A21" s="8" t="s">
        <v>56</v>
      </c>
      <c r="B21" s="9"/>
      <c r="C21" s="9"/>
      <c r="D21" s="9"/>
      <c r="E21" s="9"/>
      <c r="F21" s="9"/>
      <c r="G21" s="10"/>
      <c r="H21" s="9"/>
      <c r="I21" s="10"/>
      <c r="J21" s="10"/>
      <c r="K21" s="11" t="str">
        <f aca="false">IF(AND(I21&lt;&gt;"",J21&lt;&gt;""),IF(I21=J21,"Y","N"),"")</f>
        <v/>
      </c>
      <c r="L21" s="9"/>
    </row>
    <row r="22" customFormat="false" ht="15" hidden="false" customHeight="false" outlineLevel="0" collapsed="false">
      <c r="A22" s="8" t="s">
        <v>57</v>
      </c>
      <c r="B22" s="9"/>
      <c r="C22" s="9"/>
      <c r="D22" s="9"/>
      <c r="E22" s="9"/>
      <c r="F22" s="9"/>
      <c r="G22" s="10"/>
      <c r="H22" s="9"/>
      <c r="I22" s="10"/>
      <c r="J22" s="10"/>
      <c r="K22" s="11" t="str">
        <f aca="false">IF(AND(I22&lt;&gt;"",J22&lt;&gt;""),IF(I22=J22,"Y","N"),"")</f>
        <v/>
      </c>
      <c r="L22" s="9"/>
    </row>
    <row r="23" customFormat="false" ht="15" hidden="false" customHeight="false" outlineLevel="0" collapsed="false">
      <c r="A23" s="8" t="s">
        <v>58</v>
      </c>
      <c r="B23" s="9"/>
      <c r="C23" s="9"/>
      <c r="D23" s="9"/>
      <c r="E23" s="9"/>
      <c r="F23" s="9"/>
      <c r="G23" s="10"/>
      <c r="H23" s="9"/>
      <c r="I23" s="10"/>
      <c r="J23" s="10"/>
      <c r="K23" s="11" t="str">
        <f aca="false">IF(AND(I23&lt;&gt;"",J23&lt;&gt;""),IF(I23=J23,"Y","N"),"")</f>
        <v/>
      </c>
      <c r="L23" s="9"/>
    </row>
    <row r="24" customFormat="false" ht="15" hidden="false" customHeight="false" outlineLevel="0" collapsed="false">
      <c r="A24" s="8" t="s">
        <v>59</v>
      </c>
      <c r="B24" s="9"/>
      <c r="C24" s="9"/>
      <c r="D24" s="9"/>
      <c r="E24" s="9"/>
      <c r="F24" s="9"/>
      <c r="G24" s="10"/>
      <c r="H24" s="9"/>
      <c r="I24" s="10"/>
      <c r="J24" s="10"/>
      <c r="K24" s="11" t="str">
        <f aca="false">IF(AND(I24&lt;&gt;"",J24&lt;&gt;""),IF(I24=J24,"Y","N"),"")</f>
        <v/>
      </c>
      <c r="L24" s="9"/>
    </row>
    <row r="25" customFormat="false" ht="15" hidden="false" customHeight="false" outlineLevel="0" collapsed="false">
      <c r="A25" s="8" t="s">
        <v>60</v>
      </c>
      <c r="B25" s="9"/>
      <c r="C25" s="9"/>
      <c r="D25" s="9"/>
      <c r="E25" s="9"/>
      <c r="F25" s="9"/>
      <c r="G25" s="10"/>
      <c r="H25" s="9"/>
      <c r="I25" s="10"/>
      <c r="J25" s="10"/>
      <c r="K25" s="11" t="str">
        <f aca="false">IF(AND(I25&lt;&gt;"",J25&lt;&gt;""),IF(I25=J25,"Y","N"),"")</f>
        <v/>
      </c>
      <c r="L25" s="9"/>
    </row>
    <row r="26" customFormat="false" ht="15" hidden="false" customHeight="false" outlineLevel="0" collapsed="false">
      <c r="A26" s="8" t="s">
        <v>61</v>
      </c>
      <c r="B26" s="9"/>
      <c r="C26" s="9"/>
      <c r="D26" s="9"/>
      <c r="E26" s="9"/>
      <c r="F26" s="9"/>
      <c r="G26" s="10"/>
      <c r="H26" s="9"/>
      <c r="I26" s="10"/>
      <c r="J26" s="10"/>
      <c r="K26" s="11" t="str">
        <f aca="false">IF(AND(I26&lt;&gt;"",J26&lt;&gt;""),IF(I26=J26,"Y","N"),"")</f>
        <v/>
      </c>
      <c r="L26" s="9"/>
    </row>
    <row r="27" customFormat="false" ht="15" hidden="false" customHeight="false" outlineLevel="0" collapsed="false">
      <c r="A27" s="8" t="s">
        <v>62</v>
      </c>
      <c r="B27" s="9"/>
      <c r="C27" s="9"/>
      <c r="D27" s="9"/>
      <c r="E27" s="9"/>
      <c r="F27" s="9"/>
      <c r="G27" s="10"/>
      <c r="H27" s="9"/>
      <c r="I27" s="10"/>
      <c r="J27" s="10"/>
      <c r="K27" s="11" t="str">
        <f aca="false">IF(AND(I27&lt;&gt;"",J27&lt;&gt;""),IF(I27=J27,"Y","N"),"")</f>
        <v/>
      </c>
      <c r="L27" s="9"/>
    </row>
    <row r="28" customFormat="false" ht="15" hidden="false" customHeight="false" outlineLevel="0" collapsed="false">
      <c r="A28" s="8" t="s">
        <v>63</v>
      </c>
      <c r="B28" s="9"/>
      <c r="C28" s="9"/>
      <c r="D28" s="9"/>
      <c r="E28" s="9"/>
      <c r="F28" s="9"/>
      <c r="G28" s="10"/>
      <c r="H28" s="9"/>
      <c r="I28" s="10"/>
      <c r="J28" s="10"/>
      <c r="K28" s="11" t="str">
        <f aca="false">IF(AND(I28&lt;&gt;"",J28&lt;&gt;""),IF(I28=J28,"Y","N"),"")</f>
        <v/>
      </c>
      <c r="L28" s="9"/>
    </row>
    <row r="29" customFormat="false" ht="15" hidden="false" customHeight="false" outlineLevel="0" collapsed="false">
      <c r="A29" s="8" t="s">
        <v>64</v>
      </c>
      <c r="B29" s="9"/>
      <c r="C29" s="9"/>
      <c r="D29" s="9"/>
      <c r="E29" s="9"/>
      <c r="F29" s="9"/>
      <c r="G29" s="10"/>
      <c r="H29" s="9"/>
      <c r="I29" s="10"/>
      <c r="J29" s="10"/>
      <c r="K29" s="11" t="str">
        <f aca="false">IF(AND(I29&lt;&gt;"",J29&lt;&gt;""),IF(I29=J29,"Y","N"),"")</f>
        <v/>
      </c>
      <c r="L29" s="9"/>
    </row>
    <row r="30" customFormat="false" ht="15" hidden="false" customHeight="false" outlineLevel="0" collapsed="false">
      <c r="A30" s="8" t="s">
        <v>65</v>
      </c>
      <c r="B30" s="9"/>
      <c r="C30" s="9"/>
      <c r="D30" s="9"/>
      <c r="E30" s="9"/>
      <c r="F30" s="9"/>
      <c r="G30" s="10"/>
      <c r="H30" s="9"/>
      <c r="I30" s="10"/>
      <c r="J30" s="10"/>
      <c r="K30" s="11" t="str">
        <f aca="false">IF(AND(I30&lt;&gt;"",J30&lt;&gt;""),IF(I30=J30,"Y","N"),"")</f>
        <v/>
      </c>
      <c r="L30" s="9"/>
    </row>
    <row r="31" customFormat="false" ht="15" hidden="false" customHeight="false" outlineLevel="0" collapsed="false">
      <c r="A31" s="8" t="s">
        <v>66</v>
      </c>
      <c r="B31" s="9"/>
      <c r="C31" s="9"/>
      <c r="D31" s="9"/>
      <c r="E31" s="9"/>
      <c r="F31" s="9"/>
      <c r="G31" s="10"/>
      <c r="H31" s="9"/>
      <c r="I31" s="10"/>
      <c r="J31" s="10"/>
      <c r="K31" s="11" t="str">
        <f aca="false">IF(AND(I31&lt;&gt;"",J31&lt;&gt;""),IF(I31=J31,"Y","N"),"")</f>
        <v/>
      </c>
      <c r="L31" s="9"/>
    </row>
    <row r="32" customFormat="false" ht="15" hidden="false" customHeight="false" outlineLevel="0" collapsed="false">
      <c r="A32" s="8" t="s">
        <v>67</v>
      </c>
      <c r="B32" s="9"/>
      <c r="C32" s="9"/>
      <c r="D32" s="9"/>
      <c r="E32" s="9"/>
      <c r="F32" s="9"/>
      <c r="G32" s="10"/>
      <c r="H32" s="9"/>
      <c r="I32" s="10"/>
      <c r="J32" s="10"/>
      <c r="K32" s="11" t="str">
        <f aca="false">IF(AND(I32&lt;&gt;"",J32&lt;&gt;""),IF(I32=J32,"Y","N"),"")</f>
        <v/>
      </c>
      <c r="L32" s="9"/>
    </row>
    <row r="33" customFormat="false" ht="15" hidden="false" customHeight="false" outlineLevel="0" collapsed="false">
      <c r="A33" s="8" t="s">
        <v>68</v>
      </c>
      <c r="B33" s="9"/>
      <c r="C33" s="9"/>
      <c r="D33" s="9"/>
      <c r="E33" s="9"/>
      <c r="F33" s="9"/>
      <c r="G33" s="10"/>
      <c r="H33" s="9"/>
      <c r="I33" s="10"/>
      <c r="J33" s="10"/>
      <c r="K33" s="11" t="str">
        <f aca="false">IF(AND(I33&lt;&gt;"",J33&lt;&gt;""),IF(I33=J33,"Y","N"),"")</f>
        <v/>
      </c>
      <c r="L33" s="9"/>
    </row>
    <row r="34" customFormat="false" ht="15" hidden="false" customHeight="false" outlineLevel="0" collapsed="false">
      <c r="A34" s="8" t="s">
        <v>69</v>
      </c>
      <c r="B34" s="9"/>
      <c r="C34" s="9"/>
      <c r="D34" s="9"/>
      <c r="E34" s="9"/>
      <c r="F34" s="9"/>
      <c r="G34" s="10"/>
      <c r="H34" s="9"/>
      <c r="I34" s="10"/>
      <c r="J34" s="10"/>
      <c r="K34" s="11" t="str">
        <f aca="false">IF(AND(I34&lt;&gt;"",J34&lt;&gt;""),IF(I34=J34,"Y","N"),"")</f>
        <v/>
      </c>
      <c r="L34" s="9"/>
    </row>
    <row r="35" customFormat="false" ht="15" hidden="false" customHeight="false" outlineLevel="0" collapsed="false">
      <c r="A35" s="8" t="s">
        <v>70</v>
      </c>
      <c r="B35" s="9"/>
      <c r="C35" s="9"/>
      <c r="D35" s="9"/>
      <c r="E35" s="9"/>
      <c r="F35" s="9"/>
      <c r="G35" s="10"/>
      <c r="H35" s="9"/>
      <c r="I35" s="10"/>
      <c r="J35" s="10"/>
      <c r="K35" s="11" t="str">
        <f aca="false">IF(AND(I35&lt;&gt;"",J35&lt;&gt;""),IF(I35=J35,"Y","N"),"")</f>
        <v/>
      </c>
      <c r="L35" s="9"/>
    </row>
    <row r="36" customFormat="false" ht="15" hidden="false" customHeight="false" outlineLevel="0" collapsed="false">
      <c r="A36" s="8" t="s">
        <v>71</v>
      </c>
      <c r="B36" s="9"/>
      <c r="C36" s="9"/>
      <c r="D36" s="9"/>
      <c r="E36" s="9"/>
      <c r="F36" s="9"/>
      <c r="G36" s="10"/>
      <c r="H36" s="9"/>
      <c r="I36" s="10"/>
      <c r="J36" s="10"/>
      <c r="K36" s="11" t="str">
        <f aca="false">IF(AND(I36&lt;&gt;"",J36&lt;&gt;""),IF(I36=J36,"Y","N"),"")</f>
        <v/>
      </c>
      <c r="L36" s="9"/>
    </row>
    <row r="37" customFormat="false" ht="15" hidden="false" customHeight="false" outlineLevel="0" collapsed="false">
      <c r="A37" s="8" t="s">
        <v>72</v>
      </c>
      <c r="B37" s="9"/>
      <c r="C37" s="9"/>
      <c r="D37" s="9"/>
      <c r="E37" s="9"/>
      <c r="F37" s="9"/>
      <c r="G37" s="10"/>
      <c r="H37" s="9"/>
      <c r="I37" s="10"/>
      <c r="J37" s="10"/>
      <c r="K37" s="11" t="str">
        <f aca="false">IF(AND(I37&lt;&gt;"",J37&lt;&gt;""),IF(I37=J37,"Y","N"),"")</f>
        <v/>
      </c>
      <c r="L37" s="9"/>
    </row>
    <row r="38" customFormat="false" ht="15" hidden="false" customHeight="false" outlineLevel="0" collapsed="false">
      <c r="A38" s="8" t="s">
        <v>73</v>
      </c>
      <c r="B38" s="9"/>
      <c r="C38" s="9"/>
      <c r="D38" s="9"/>
      <c r="E38" s="9"/>
      <c r="F38" s="9"/>
      <c r="G38" s="10"/>
      <c r="H38" s="9"/>
      <c r="I38" s="10"/>
      <c r="J38" s="10"/>
      <c r="K38" s="11" t="str">
        <f aca="false">IF(AND(I38&lt;&gt;"",J38&lt;&gt;""),IF(I38=J38,"Y","N"),"")</f>
        <v/>
      </c>
      <c r="L38" s="9"/>
    </row>
    <row r="39" customFormat="false" ht="15" hidden="false" customHeight="false" outlineLevel="0" collapsed="false">
      <c r="A39" s="8" t="s">
        <v>74</v>
      </c>
      <c r="B39" s="9"/>
      <c r="C39" s="9"/>
      <c r="D39" s="9"/>
      <c r="E39" s="9"/>
      <c r="F39" s="9"/>
      <c r="G39" s="10"/>
      <c r="H39" s="9"/>
      <c r="I39" s="10"/>
      <c r="J39" s="10"/>
      <c r="K39" s="11" t="str">
        <f aca="false">IF(AND(I39&lt;&gt;"",J39&lt;&gt;""),IF(I39=J39,"Y","N"),"")</f>
        <v/>
      </c>
      <c r="L39" s="9"/>
    </row>
    <row r="40" customFormat="false" ht="15" hidden="false" customHeight="false" outlineLevel="0" collapsed="false">
      <c r="A40" s="8" t="s">
        <v>75</v>
      </c>
      <c r="B40" s="9"/>
      <c r="C40" s="9"/>
      <c r="D40" s="9"/>
      <c r="E40" s="9"/>
      <c r="F40" s="9"/>
      <c r="G40" s="10"/>
      <c r="H40" s="9"/>
      <c r="I40" s="10"/>
      <c r="J40" s="10"/>
      <c r="K40" s="11" t="str">
        <f aca="false">IF(AND(I40&lt;&gt;"",J40&lt;&gt;""),IF(I40=J40,"Y","N"),"")</f>
        <v/>
      </c>
      <c r="L40" s="9"/>
    </row>
    <row r="41" customFormat="false" ht="15" hidden="false" customHeight="false" outlineLevel="0" collapsed="false">
      <c r="A41" s="8" t="s">
        <v>76</v>
      </c>
      <c r="B41" s="9"/>
      <c r="C41" s="9"/>
      <c r="D41" s="9"/>
      <c r="E41" s="9"/>
      <c r="F41" s="9"/>
      <c r="G41" s="10"/>
      <c r="H41" s="9"/>
      <c r="I41" s="10"/>
      <c r="J41" s="10"/>
      <c r="K41" s="11" t="str">
        <f aca="false">IF(AND(I41&lt;&gt;"",J41&lt;&gt;""),IF(I41=J41,"Y","N"),"")</f>
        <v/>
      </c>
      <c r="L41" s="9"/>
    </row>
    <row r="42" customFormat="false" ht="15" hidden="false" customHeight="false" outlineLevel="0" collapsed="false">
      <c r="A42" s="8" t="s">
        <v>77</v>
      </c>
      <c r="B42" s="9"/>
      <c r="C42" s="9"/>
      <c r="D42" s="9"/>
      <c r="E42" s="9"/>
      <c r="F42" s="9"/>
      <c r="G42" s="10"/>
      <c r="H42" s="9"/>
      <c r="I42" s="10"/>
      <c r="J42" s="10"/>
      <c r="K42" s="11" t="str">
        <f aca="false">IF(AND(I42&lt;&gt;"",J42&lt;&gt;""),IF(I42=J42,"Y","N"),"")</f>
        <v/>
      </c>
      <c r="L42" s="9"/>
    </row>
    <row r="43" customFormat="false" ht="15" hidden="false" customHeight="false" outlineLevel="0" collapsed="false">
      <c r="A43" s="8" t="s">
        <v>78</v>
      </c>
      <c r="B43" s="9"/>
      <c r="C43" s="9"/>
      <c r="D43" s="9"/>
      <c r="E43" s="9"/>
      <c r="F43" s="9"/>
      <c r="G43" s="10"/>
      <c r="H43" s="9"/>
      <c r="I43" s="10"/>
      <c r="J43" s="10"/>
      <c r="K43" s="11" t="str">
        <f aca="false">IF(AND(I43&lt;&gt;"",J43&lt;&gt;""),IF(I43=J43,"Y","N"),"")</f>
        <v/>
      </c>
      <c r="L43" s="9"/>
    </row>
    <row r="44" customFormat="false" ht="15" hidden="false" customHeight="false" outlineLevel="0" collapsed="false">
      <c r="A44" s="8" t="s">
        <v>79</v>
      </c>
      <c r="B44" s="9"/>
      <c r="C44" s="9"/>
      <c r="D44" s="9"/>
      <c r="E44" s="9"/>
      <c r="F44" s="9"/>
      <c r="G44" s="10"/>
      <c r="H44" s="9"/>
      <c r="I44" s="10"/>
      <c r="J44" s="10"/>
      <c r="K44" s="11" t="str">
        <f aca="false">IF(AND(I44&lt;&gt;"",J44&lt;&gt;""),IF(I44=J44,"Y","N"),"")</f>
        <v/>
      </c>
      <c r="L44" s="9"/>
    </row>
    <row r="45" customFormat="false" ht="15" hidden="false" customHeight="false" outlineLevel="0" collapsed="false">
      <c r="A45" s="8" t="s">
        <v>80</v>
      </c>
      <c r="B45" s="9"/>
      <c r="C45" s="9"/>
      <c r="D45" s="9"/>
      <c r="E45" s="9"/>
      <c r="F45" s="9"/>
      <c r="G45" s="10"/>
      <c r="H45" s="9"/>
      <c r="I45" s="10"/>
      <c r="J45" s="10"/>
      <c r="K45" s="11" t="str">
        <f aca="false">IF(AND(I45&lt;&gt;"",J45&lt;&gt;""),IF(I45=J45,"Y","N"),"")</f>
        <v/>
      </c>
      <c r="L45" s="9"/>
    </row>
    <row r="46" customFormat="false" ht="15" hidden="false" customHeight="false" outlineLevel="0" collapsed="false">
      <c r="A46" s="8" t="s">
        <v>81</v>
      </c>
      <c r="B46" s="9"/>
      <c r="C46" s="9"/>
      <c r="D46" s="9"/>
      <c r="E46" s="9"/>
      <c r="F46" s="9"/>
      <c r="G46" s="10"/>
      <c r="H46" s="9"/>
      <c r="I46" s="10"/>
      <c r="J46" s="10"/>
      <c r="K46" s="11" t="str">
        <f aca="false">IF(AND(I46&lt;&gt;"",J46&lt;&gt;""),IF(I46=J46,"Y","N"),"")</f>
        <v/>
      </c>
      <c r="L46" s="9"/>
    </row>
    <row r="47" customFormat="false" ht="15" hidden="false" customHeight="false" outlineLevel="0" collapsed="false">
      <c r="A47" s="8" t="s">
        <v>82</v>
      </c>
      <c r="B47" s="9"/>
      <c r="C47" s="9"/>
      <c r="D47" s="9"/>
      <c r="E47" s="9"/>
      <c r="F47" s="9"/>
      <c r="G47" s="10"/>
      <c r="H47" s="9"/>
      <c r="I47" s="10"/>
      <c r="J47" s="10"/>
      <c r="K47" s="11" t="str">
        <f aca="false">IF(AND(I47&lt;&gt;"",J47&lt;&gt;""),IF(I47=J47,"Y","N"),"")</f>
        <v/>
      </c>
      <c r="L47" s="9"/>
    </row>
    <row r="48" customFormat="false" ht="15" hidden="false" customHeight="false" outlineLevel="0" collapsed="false">
      <c r="A48" s="8" t="s">
        <v>83</v>
      </c>
      <c r="B48" s="9"/>
      <c r="C48" s="9"/>
      <c r="D48" s="9"/>
      <c r="E48" s="9"/>
      <c r="F48" s="9"/>
      <c r="G48" s="10"/>
      <c r="H48" s="9"/>
      <c r="I48" s="10"/>
      <c r="J48" s="10"/>
      <c r="K48" s="11" t="str">
        <f aca="false">IF(AND(I48&lt;&gt;"",J48&lt;&gt;""),IF(I48=J48,"Y","N"),"")</f>
        <v/>
      </c>
      <c r="L48" s="9"/>
    </row>
    <row r="49" customFormat="false" ht="15" hidden="false" customHeight="false" outlineLevel="0" collapsed="false">
      <c r="A49" s="8" t="s">
        <v>84</v>
      </c>
      <c r="B49" s="9"/>
      <c r="C49" s="9"/>
      <c r="D49" s="9"/>
      <c r="E49" s="9"/>
      <c r="F49" s="9"/>
      <c r="G49" s="10"/>
      <c r="H49" s="9"/>
      <c r="I49" s="10"/>
      <c r="J49" s="10"/>
      <c r="K49" s="11" t="str">
        <f aca="false">IF(AND(I49&lt;&gt;"",J49&lt;&gt;""),IF(I49=J49,"Y","N"),"")</f>
        <v/>
      </c>
      <c r="L49" s="9"/>
    </row>
    <row r="50" customFormat="false" ht="15" hidden="false" customHeight="false" outlineLevel="0" collapsed="false">
      <c r="A50" s="8" t="s">
        <v>85</v>
      </c>
      <c r="B50" s="9"/>
      <c r="C50" s="9"/>
      <c r="D50" s="9"/>
      <c r="E50" s="9"/>
      <c r="F50" s="9"/>
      <c r="G50" s="10"/>
      <c r="H50" s="9"/>
      <c r="I50" s="10"/>
      <c r="J50" s="10"/>
      <c r="K50" s="11" t="str">
        <f aca="false">IF(AND(I50&lt;&gt;"",J50&lt;&gt;""),IF(I50=J50,"Y","N"),"")</f>
        <v/>
      </c>
      <c r="L50" s="9"/>
    </row>
    <row r="51" customFormat="false" ht="15" hidden="false" customHeight="false" outlineLevel="0" collapsed="false">
      <c r="A51" s="8" t="s">
        <v>86</v>
      </c>
      <c r="B51" s="9"/>
      <c r="C51" s="9"/>
      <c r="D51" s="9"/>
      <c r="E51" s="9"/>
      <c r="F51" s="9"/>
      <c r="G51" s="10"/>
      <c r="H51" s="9"/>
      <c r="I51" s="10"/>
      <c r="J51" s="10"/>
      <c r="K51" s="11" t="str">
        <f aca="false">IF(AND(I51&lt;&gt;"",J51&lt;&gt;""),IF(I51=J51,"Y","N"),"")</f>
        <v/>
      </c>
      <c r="L51" s="9"/>
    </row>
    <row r="52" customFormat="false" ht="15" hidden="false" customHeight="false" outlineLevel="0" collapsed="false">
      <c r="A52" s="8" t="s">
        <v>87</v>
      </c>
      <c r="B52" s="9"/>
      <c r="C52" s="9"/>
      <c r="D52" s="9"/>
      <c r="E52" s="9"/>
      <c r="F52" s="9"/>
      <c r="G52" s="10"/>
      <c r="H52" s="9"/>
      <c r="I52" s="10"/>
      <c r="J52" s="10"/>
      <c r="K52" s="11" t="str">
        <f aca="false">IF(AND(I52&lt;&gt;"",J52&lt;&gt;""),IF(I52=J52,"Y","N"),"")</f>
        <v/>
      </c>
      <c r="L52" s="9"/>
    </row>
    <row r="53" customFormat="false" ht="15" hidden="false" customHeight="false" outlineLevel="0" collapsed="false">
      <c r="A53" s="8" t="s">
        <v>88</v>
      </c>
      <c r="B53" s="9"/>
      <c r="C53" s="9"/>
      <c r="D53" s="9"/>
      <c r="E53" s="9"/>
      <c r="F53" s="9"/>
      <c r="G53" s="10"/>
      <c r="H53" s="9"/>
      <c r="I53" s="10"/>
      <c r="J53" s="10"/>
      <c r="K53" s="11" t="str">
        <f aca="false">IF(AND(I53&lt;&gt;"",J53&lt;&gt;""),IF(I53=J53,"Y","N"),"")</f>
        <v/>
      </c>
      <c r="L53" s="9"/>
    </row>
    <row r="54" customFormat="false" ht="15" hidden="false" customHeight="false" outlineLevel="0" collapsed="false">
      <c r="A54" s="8" t="s">
        <v>89</v>
      </c>
      <c r="B54" s="9"/>
      <c r="C54" s="9"/>
      <c r="D54" s="9"/>
      <c r="E54" s="9"/>
      <c r="F54" s="9"/>
      <c r="G54" s="10"/>
      <c r="H54" s="9"/>
      <c r="I54" s="10"/>
      <c r="J54" s="10"/>
      <c r="K54" s="11" t="str">
        <f aca="false">IF(AND(I54&lt;&gt;"",J54&lt;&gt;""),IF(I54=J54,"Y","N"),"")</f>
        <v/>
      </c>
      <c r="L54" s="9"/>
    </row>
    <row r="55" customFormat="false" ht="15" hidden="false" customHeight="false" outlineLevel="0" collapsed="false">
      <c r="A55" s="8" t="s">
        <v>90</v>
      </c>
      <c r="B55" s="9"/>
      <c r="C55" s="9"/>
      <c r="D55" s="9"/>
      <c r="E55" s="9"/>
      <c r="F55" s="9"/>
      <c r="G55" s="10"/>
      <c r="H55" s="9"/>
      <c r="I55" s="10"/>
      <c r="J55" s="10"/>
      <c r="K55" s="11" t="str">
        <f aca="false">IF(AND(I55&lt;&gt;"",J55&lt;&gt;""),IF(I55=J55,"Y","N"),"")</f>
        <v/>
      </c>
      <c r="L55" s="9"/>
    </row>
    <row r="56" customFormat="false" ht="15" hidden="false" customHeight="false" outlineLevel="0" collapsed="false">
      <c r="A56" s="8" t="s">
        <v>91</v>
      </c>
      <c r="B56" s="9"/>
      <c r="C56" s="9"/>
      <c r="D56" s="9"/>
      <c r="E56" s="9"/>
      <c r="F56" s="9"/>
      <c r="G56" s="10"/>
      <c r="H56" s="9"/>
      <c r="I56" s="10"/>
      <c r="J56" s="10"/>
      <c r="K56" s="11" t="str">
        <f aca="false">IF(AND(I56&lt;&gt;"",J56&lt;&gt;""),IF(I56=J56,"Y","N"),"")</f>
        <v/>
      </c>
      <c r="L56" s="9"/>
    </row>
    <row r="57" customFormat="false" ht="15" hidden="false" customHeight="false" outlineLevel="0" collapsed="false">
      <c r="A57" s="8" t="s">
        <v>92</v>
      </c>
      <c r="B57" s="9"/>
      <c r="C57" s="9"/>
      <c r="D57" s="9"/>
      <c r="E57" s="9"/>
      <c r="F57" s="9"/>
      <c r="G57" s="10"/>
      <c r="H57" s="9"/>
      <c r="I57" s="10"/>
      <c r="J57" s="10"/>
      <c r="K57" s="11" t="str">
        <f aca="false">IF(AND(I57&lt;&gt;"",J57&lt;&gt;""),IF(I57=J57,"Y","N"),"")</f>
        <v/>
      </c>
      <c r="L57" s="9"/>
    </row>
    <row r="58" customFormat="false" ht="15" hidden="false" customHeight="false" outlineLevel="0" collapsed="false">
      <c r="A58" s="8" t="s">
        <v>93</v>
      </c>
      <c r="B58" s="9"/>
      <c r="C58" s="9"/>
      <c r="D58" s="9"/>
      <c r="E58" s="9"/>
      <c r="F58" s="9"/>
      <c r="G58" s="10"/>
      <c r="H58" s="9"/>
      <c r="I58" s="10"/>
      <c r="J58" s="10"/>
      <c r="K58" s="11" t="str">
        <f aca="false">IF(AND(I58&lt;&gt;"",J58&lt;&gt;""),IF(I58=J58,"Y","N"),"")</f>
        <v/>
      </c>
      <c r="L58" s="9"/>
    </row>
    <row r="59" customFormat="false" ht="15" hidden="false" customHeight="false" outlineLevel="0" collapsed="false">
      <c r="A59" s="8" t="s">
        <v>94</v>
      </c>
      <c r="B59" s="9"/>
      <c r="C59" s="9"/>
      <c r="D59" s="9"/>
      <c r="E59" s="9"/>
      <c r="F59" s="9"/>
      <c r="G59" s="10"/>
      <c r="H59" s="9"/>
      <c r="I59" s="10"/>
      <c r="J59" s="10"/>
      <c r="K59" s="11" t="str">
        <f aca="false">IF(AND(I59&lt;&gt;"",J59&lt;&gt;""),IF(I59=J59,"Y","N"),"")</f>
        <v/>
      </c>
      <c r="L59" s="9"/>
    </row>
    <row r="60" customFormat="false" ht="15" hidden="false" customHeight="false" outlineLevel="0" collapsed="false">
      <c r="A60" s="8" t="s">
        <v>95</v>
      </c>
      <c r="B60" s="9"/>
      <c r="C60" s="9"/>
      <c r="D60" s="9"/>
      <c r="E60" s="9"/>
      <c r="F60" s="9"/>
      <c r="G60" s="10"/>
      <c r="H60" s="9"/>
      <c r="I60" s="10"/>
      <c r="J60" s="10"/>
      <c r="K60" s="11" t="str">
        <f aca="false">IF(AND(I60&lt;&gt;"",J60&lt;&gt;""),IF(I60=J60,"Y","N"),"")</f>
        <v/>
      </c>
      <c r="L60" s="9"/>
    </row>
    <row r="61" customFormat="false" ht="15" hidden="false" customHeight="false" outlineLevel="0" collapsed="false">
      <c r="A61" s="8" t="s">
        <v>96</v>
      </c>
      <c r="B61" s="9"/>
      <c r="C61" s="9"/>
      <c r="D61" s="9"/>
      <c r="E61" s="9"/>
      <c r="F61" s="9"/>
      <c r="G61" s="10"/>
      <c r="H61" s="9"/>
      <c r="I61" s="10"/>
      <c r="J61" s="10"/>
      <c r="K61" s="11" t="str">
        <f aca="false">IF(AND(I61&lt;&gt;"",J61&lt;&gt;""),IF(I61=J61,"Y","N"),"")</f>
        <v/>
      </c>
      <c r="L61" s="9"/>
    </row>
    <row r="62" customFormat="false" ht="15" hidden="false" customHeight="false" outlineLevel="0" collapsed="false">
      <c r="A62" s="8" t="s">
        <v>97</v>
      </c>
      <c r="B62" s="9"/>
      <c r="C62" s="9"/>
      <c r="D62" s="9"/>
      <c r="E62" s="9"/>
      <c r="F62" s="9"/>
      <c r="G62" s="10"/>
      <c r="H62" s="9"/>
      <c r="I62" s="10"/>
      <c r="J62" s="10"/>
      <c r="K62" s="11" t="str">
        <f aca="false">IF(AND(I62&lt;&gt;"",J62&lt;&gt;""),IF(I62=J62,"Y","N"),"")</f>
        <v/>
      </c>
      <c r="L62" s="9"/>
    </row>
    <row r="63" customFormat="false" ht="15" hidden="false" customHeight="false" outlineLevel="0" collapsed="false">
      <c r="A63" s="8" t="s">
        <v>98</v>
      </c>
      <c r="B63" s="9"/>
      <c r="C63" s="9"/>
      <c r="D63" s="9"/>
      <c r="E63" s="9"/>
      <c r="F63" s="9"/>
      <c r="G63" s="10"/>
      <c r="H63" s="9"/>
      <c r="I63" s="10"/>
      <c r="J63" s="10"/>
      <c r="K63" s="11" t="str">
        <f aca="false">IF(AND(I63&lt;&gt;"",J63&lt;&gt;""),IF(I63=J63,"Y","N"),"")</f>
        <v/>
      </c>
      <c r="L63" s="9"/>
    </row>
    <row r="64" customFormat="false" ht="15" hidden="false" customHeight="false" outlineLevel="0" collapsed="false">
      <c r="A64" s="8" t="s">
        <v>99</v>
      </c>
      <c r="B64" s="9"/>
      <c r="C64" s="9"/>
      <c r="D64" s="9"/>
      <c r="E64" s="9"/>
      <c r="F64" s="9"/>
      <c r="G64" s="10"/>
      <c r="H64" s="9"/>
      <c r="I64" s="10"/>
      <c r="J64" s="10"/>
      <c r="K64" s="11" t="str">
        <f aca="false">IF(AND(I64&lt;&gt;"",J64&lt;&gt;""),IF(I64=J64,"Y","N"),"")</f>
        <v/>
      </c>
      <c r="L64" s="9"/>
    </row>
    <row r="65" customFormat="false" ht="15" hidden="false" customHeight="false" outlineLevel="0" collapsed="false">
      <c r="A65" s="8" t="s">
        <v>100</v>
      </c>
      <c r="B65" s="9"/>
      <c r="C65" s="9"/>
      <c r="D65" s="9"/>
      <c r="E65" s="9"/>
      <c r="F65" s="9"/>
      <c r="G65" s="10"/>
      <c r="H65" s="9"/>
      <c r="I65" s="10"/>
      <c r="J65" s="10"/>
      <c r="K65" s="11" t="str">
        <f aca="false">IF(AND(I65&lt;&gt;"",J65&lt;&gt;""),IF(I65=J65,"Y","N"),"")</f>
        <v/>
      </c>
      <c r="L65" s="9"/>
    </row>
    <row r="66" customFormat="false" ht="15" hidden="false" customHeight="false" outlineLevel="0" collapsed="false">
      <c r="A66" s="8" t="s">
        <v>101</v>
      </c>
      <c r="B66" s="9"/>
      <c r="C66" s="9"/>
      <c r="D66" s="9"/>
      <c r="E66" s="9"/>
      <c r="F66" s="9"/>
      <c r="G66" s="10"/>
      <c r="H66" s="9"/>
      <c r="I66" s="10"/>
      <c r="J66" s="10"/>
      <c r="K66" s="11" t="str">
        <f aca="false">IF(AND(I66&lt;&gt;"",J66&lt;&gt;""),IF(I66=J66,"Y","N"),"")</f>
        <v/>
      </c>
      <c r="L66" s="9"/>
    </row>
    <row r="67" customFormat="false" ht="15" hidden="false" customHeight="false" outlineLevel="0" collapsed="false">
      <c r="A67" s="8" t="s">
        <v>102</v>
      </c>
      <c r="B67" s="9"/>
      <c r="C67" s="9"/>
      <c r="D67" s="9"/>
      <c r="E67" s="9"/>
      <c r="F67" s="9"/>
      <c r="G67" s="10"/>
      <c r="H67" s="9"/>
      <c r="I67" s="10"/>
      <c r="J67" s="10"/>
      <c r="K67" s="11" t="str">
        <f aca="false">IF(AND(I67&lt;&gt;"",J67&lt;&gt;""),IF(I67=J67,"Y","N"),"")</f>
        <v/>
      </c>
      <c r="L67" s="9"/>
    </row>
    <row r="68" customFormat="false" ht="15" hidden="false" customHeight="false" outlineLevel="0" collapsed="false">
      <c r="A68" s="8" t="s">
        <v>103</v>
      </c>
      <c r="B68" s="9"/>
      <c r="C68" s="9"/>
      <c r="D68" s="9"/>
      <c r="E68" s="9"/>
      <c r="F68" s="9"/>
      <c r="G68" s="10"/>
      <c r="H68" s="9"/>
      <c r="I68" s="10"/>
      <c r="J68" s="10"/>
      <c r="K68" s="11" t="str">
        <f aca="false">IF(AND(I68&lt;&gt;"",J68&lt;&gt;""),IF(I68=J68,"Y","N"),"")</f>
        <v/>
      </c>
      <c r="L68" s="9"/>
    </row>
    <row r="69" customFormat="false" ht="15" hidden="false" customHeight="false" outlineLevel="0" collapsed="false">
      <c r="A69" s="8" t="s">
        <v>104</v>
      </c>
      <c r="B69" s="9"/>
      <c r="C69" s="9"/>
      <c r="D69" s="9"/>
      <c r="E69" s="9"/>
      <c r="F69" s="9"/>
      <c r="G69" s="10"/>
      <c r="H69" s="9"/>
      <c r="I69" s="10"/>
      <c r="J69" s="10"/>
      <c r="K69" s="11" t="str">
        <f aca="false">IF(AND(I69&lt;&gt;"",J69&lt;&gt;""),IF(I69=J69,"Y","N"),"")</f>
        <v/>
      </c>
      <c r="L69" s="9"/>
    </row>
    <row r="70" customFormat="false" ht="15" hidden="false" customHeight="false" outlineLevel="0" collapsed="false">
      <c r="A70" s="8" t="s">
        <v>105</v>
      </c>
      <c r="B70" s="9"/>
      <c r="C70" s="9"/>
      <c r="D70" s="9"/>
      <c r="E70" s="9"/>
      <c r="F70" s="9"/>
      <c r="G70" s="10"/>
      <c r="H70" s="9"/>
      <c r="I70" s="10"/>
      <c r="J70" s="10"/>
      <c r="K70" s="11" t="str">
        <f aca="false">IF(AND(I70&lt;&gt;"",J70&lt;&gt;""),IF(I70=J70,"Y","N"),"")</f>
        <v/>
      </c>
      <c r="L70" s="9"/>
    </row>
    <row r="71" customFormat="false" ht="15" hidden="false" customHeight="false" outlineLevel="0" collapsed="false">
      <c r="A71" s="8" t="s">
        <v>106</v>
      </c>
      <c r="B71" s="9"/>
      <c r="C71" s="9"/>
      <c r="D71" s="9"/>
      <c r="E71" s="9"/>
      <c r="F71" s="9"/>
      <c r="G71" s="10"/>
      <c r="H71" s="9"/>
      <c r="I71" s="10"/>
      <c r="J71" s="10"/>
      <c r="K71" s="11" t="str">
        <f aca="false">IF(AND(I71&lt;&gt;"",J71&lt;&gt;""),IF(I71=J71,"Y","N"),"")</f>
        <v/>
      </c>
      <c r="L71" s="9"/>
    </row>
    <row r="72" customFormat="false" ht="15" hidden="false" customHeight="false" outlineLevel="0" collapsed="false">
      <c r="A72" s="8" t="s">
        <v>107</v>
      </c>
      <c r="B72" s="9"/>
      <c r="C72" s="9"/>
      <c r="D72" s="9"/>
      <c r="E72" s="9"/>
      <c r="F72" s="9"/>
      <c r="G72" s="10"/>
      <c r="H72" s="9"/>
      <c r="I72" s="10"/>
      <c r="J72" s="10"/>
      <c r="K72" s="11" t="str">
        <f aca="false">IF(AND(I72&lt;&gt;"",J72&lt;&gt;""),IF(I72=J72,"Y","N"),"")</f>
        <v/>
      </c>
      <c r="L72" s="9"/>
    </row>
    <row r="73" customFormat="false" ht="15" hidden="false" customHeight="false" outlineLevel="0" collapsed="false">
      <c r="A73" s="8" t="s">
        <v>108</v>
      </c>
      <c r="B73" s="9"/>
      <c r="C73" s="9"/>
      <c r="D73" s="9"/>
      <c r="E73" s="9"/>
      <c r="F73" s="9"/>
      <c r="G73" s="10"/>
      <c r="H73" s="9"/>
      <c r="I73" s="10"/>
      <c r="J73" s="10"/>
      <c r="K73" s="11" t="str">
        <f aca="false">IF(AND(I73&lt;&gt;"",J73&lt;&gt;""),IF(I73=J73,"Y","N"),"")</f>
        <v/>
      </c>
      <c r="L73" s="9"/>
    </row>
    <row r="74" customFormat="false" ht="15" hidden="false" customHeight="false" outlineLevel="0" collapsed="false">
      <c r="A74" s="8" t="s">
        <v>109</v>
      </c>
      <c r="B74" s="9"/>
      <c r="C74" s="9"/>
      <c r="D74" s="9"/>
      <c r="E74" s="9"/>
      <c r="F74" s="9"/>
      <c r="G74" s="10"/>
      <c r="H74" s="9"/>
      <c r="I74" s="10"/>
      <c r="J74" s="10"/>
      <c r="K74" s="11" t="str">
        <f aca="false">IF(AND(I74&lt;&gt;"",J74&lt;&gt;""),IF(I74=J74,"Y","N"),"")</f>
        <v/>
      </c>
      <c r="L74" s="9"/>
    </row>
    <row r="75" customFormat="false" ht="15" hidden="false" customHeight="false" outlineLevel="0" collapsed="false">
      <c r="A75" s="8" t="s">
        <v>110</v>
      </c>
      <c r="B75" s="9"/>
      <c r="C75" s="9"/>
      <c r="D75" s="9"/>
      <c r="E75" s="9"/>
      <c r="F75" s="9"/>
      <c r="G75" s="10"/>
      <c r="H75" s="9"/>
      <c r="I75" s="10"/>
      <c r="J75" s="10"/>
      <c r="K75" s="11" t="str">
        <f aca="false">IF(AND(I75&lt;&gt;"",J75&lt;&gt;""),IF(I75=J75,"Y","N"),"")</f>
        <v/>
      </c>
      <c r="L75" s="9"/>
    </row>
    <row r="76" customFormat="false" ht="15" hidden="false" customHeight="false" outlineLevel="0" collapsed="false">
      <c r="A76" s="8" t="s">
        <v>111</v>
      </c>
      <c r="B76" s="9"/>
      <c r="C76" s="9"/>
      <c r="D76" s="9"/>
      <c r="E76" s="9"/>
      <c r="F76" s="9"/>
      <c r="G76" s="10"/>
      <c r="H76" s="9"/>
      <c r="I76" s="10"/>
      <c r="J76" s="10"/>
      <c r="K76" s="11" t="str">
        <f aca="false">IF(AND(I76&lt;&gt;"",J76&lt;&gt;""),IF(I76=J76,"Y","N"),"")</f>
        <v/>
      </c>
      <c r="L76" s="9"/>
    </row>
    <row r="77" customFormat="false" ht="15" hidden="false" customHeight="false" outlineLevel="0" collapsed="false">
      <c r="A77" s="8" t="s">
        <v>112</v>
      </c>
      <c r="B77" s="9"/>
      <c r="C77" s="9"/>
      <c r="D77" s="9"/>
      <c r="E77" s="9"/>
      <c r="F77" s="9"/>
      <c r="G77" s="10"/>
      <c r="H77" s="9"/>
      <c r="I77" s="10"/>
      <c r="J77" s="10"/>
      <c r="K77" s="11" t="str">
        <f aca="false">IF(AND(I77&lt;&gt;"",J77&lt;&gt;""),IF(I77=J77,"Y","N"),"")</f>
        <v/>
      </c>
      <c r="L77" s="9"/>
    </row>
    <row r="78" customFormat="false" ht="15" hidden="false" customHeight="false" outlineLevel="0" collapsed="false">
      <c r="A78" s="8" t="s">
        <v>113</v>
      </c>
      <c r="B78" s="9"/>
      <c r="C78" s="9"/>
      <c r="D78" s="9"/>
      <c r="E78" s="9"/>
      <c r="F78" s="9"/>
      <c r="G78" s="10"/>
      <c r="H78" s="9"/>
      <c r="I78" s="10"/>
      <c r="J78" s="10"/>
      <c r="K78" s="11" t="str">
        <f aca="false">IF(AND(I78&lt;&gt;"",J78&lt;&gt;""),IF(I78=J78,"Y","N"),"")</f>
        <v/>
      </c>
      <c r="L78" s="9"/>
    </row>
    <row r="79" customFormat="false" ht="15" hidden="false" customHeight="false" outlineLevel="0" collapsed="false">
      <c r="A79" s="8" t="s">
        <v>114</v>
      </c>
      <c r="B79" s="9"/>
      <c r="C79" s="9"/>
      <c r="D79" s="9"/>
      <c r="E79" s="9"/>
      <c r="F79" s="9"/>
      <c r="G79" s="10"/>
      <c r="H79" s="9"/>
      <c r="I79" s="10"/>
      <c r="J79" s="10"/>
      <c r="K79" s="11" t="str">
        <f aca="false">IF(AND(I79&lt;&gt;"",J79&lt;&gt;""),IF(I79=J79,"Y","N"),"")</f>
        <v/>
      </c>
      <c r="L79" s="9"/>
    </row>
    <row r="80" customFormat="false" ht="15" hidden="false" customHeight="false" outlineLevel="0" collapsed="false">
      <c r="A80" s="8" t="s">
        <v>115</v>
      </c>
      <c r="B80" s="9"/>
      <c r="C80" s="9"/>
      <c r="D80" s="9"/>
      <c r="E80" s="9"/>
      <c r="F80" s="9"/>
      <c r="G80" s="10"/>
      <c r="H80" s="9"/>
      <c r="I80" s="10"/>
      <c r="J80" s="10"/>
      <c r="K80" s="11" t="str">
        <f aca="false">IF(AND(I80&lt;&gt;"",J80&lt;&gt;""),IF(I80=J80,"Y","N"),"")</f>
        <v/>
      </c>
      <c r="L80" s="9"/>
    </row>
    <row r="81" customFormat="false" ht="15" hidden="false" customHeight="false" outlineLevel="0" collapsed="false">
      <c r="A81" s="8" t="s">
        <v>116</v>
      </c>
      <c r="B81" s="9"/>
      <c r="C81" s="9"/>
      <c r="D81" s="9"/>
      <c r="E81" s="9"/>
      <c r="F81" s="9"/>
      <c r="G81" s="10"/>
      <c r="H81" s="9"/>
      <c r="I81" s="10"/>
      <c r="J81" s="10"/>
      <c r="K81" s="11" t="str">
        <f aca="false">IF(AND(I81&lt;&gt;"",J81&lt;&gt;""),IF(I81=J81,"Y","N"),"")</f>
        <v/>
      </c>
      <c r="L81" s="9"/>
    </row>
    <row r="82" customFormat="false" ht="15" hidden="false" customHeight="false" outlineLevel="0" collapsed="false">
      <c r="A82" s="8" t="s">
        <v>117</v>
      </c>
      <c r="B82" s="9"/>
      <c r="C82" s="9"/>
      <c r="D82" s="9"/>
      <c r="E82" s="9"/>
      <c r="F82" s="9"/>
      <c r="G82" s="10"/>
      <c r="H82" s="9"/>
      <c r="I82" s="10"/>
      <c r="J82" s="10"/>
      <c r="K82" s="11" t="str">
        <f aca="false">IF(AND(I82&lt;&gt;"",J82&lt;&gt;""),IF(I82=J82,"Y","N"),"")</f>
        <v/>
      </c>
      <c r="L82" s="9"/>
    </row>
    <row r="83" customFormat="false" ht="15" hidden="false" customHeight="false" outlineLevel="0" collapsed="false">
      <c r="A83" s="8" t="s">
        <v>118</v>
      </c>
      <c r="B83" s="9"/>
      <c r="C83" s="9"/>
      <c r="D83" s="9"/>
      <c r="E83" s="9"/>
      <c r="F83" s="9"/>
      <c r="G83" s="10"/>
      <c r="H83" s="9"/>
      <c r="I83" s="10"/>
      <c r="J83" s="10"/>
      <c r="K83" s="11" t="str">
        <f aca="false">IF(AND(I83&lt;&gt;"",J83&lt;&gt;""),IF(I83=J83,"Y","N"),"")</f>
        <v/>
      </c>
      <c r="L83" s="9"/>
    </row>
    <row r="84" customFormat="false" ht="15" hidden="false" customHeight="false" outlineLevel="0" collapsed="false">
      <c r="A84" s="8" t="s">
        <v>119</v>
      </c>
      <c r="B84" s="9"/>
      <c r="C84" s="9"/>
      <c r="D84" s="9"/>
      <c r="E84" s="9"/>
      <c r="F84" s="9"/>
      <c r="G84" s="10"/>
      <c r="H84" s="9"/>
      <c r="I84" s="10"/>
      <c r="J84" s="10"/>
      <c r="K84" s="11" t="str">
        <f aca="false">IF(AND(I84&lt;&gt;"",J84&lt;&gt;""),IF(I84=J84,"Y","N"),"")</f>
        <v/>
      </c>
      <c r="L84" s="9"/>
    </row>
    <row r="85" customFormat="false" ht="15" hidden="false" customHeight="false" outlineLevel="0" collapsed="false">
      <c r="A85" s="8" t="s">
        <v>120</v>
      </c>
      <c r="B85" s="9"/>
      <c r="C85" s="9"/>
      <c r="D85" s="9"/>
      <c r="E85" s="9"/>
      <c r="F85" s="9"/>
      <c r="G85" s="10"/>
      <c r="H85" s="9"/>
      <c r="I85" s="10"/>
      <c r="J85" s="10"/>
      <c r="K85" s="11" t="str">
        <f aca="false">IF(AND(I85&lt;&gt;"",J85&lt;&gt;""),IF(I85=J85,"Y","N"),"")</f>
        <v/>
      </c>
      <c r="L85" s="9"/>
    </row>
    <row r="86" customFormat="false" ht="15" hidden="false" customHeight="false" outlineLevel="0" collapsed="false">
      <c r="A86" s="8" t="s">
        <v>121</v>
      </c>
      <c r="B86" s="9"/>
      <c r="C86" s="9"/>
      <c r="D86" s="9"/>
      <c r="E86" s="9"/>
      <c r="F86" s="9"/>
      <c r="G86" s="10"/>
      <c r="H86" s="9"/>
      <c r="I86" s="10"/>
      <c r="J86" s="10"/>
      <c r="K86" s="11" t="str">
        <f aca="false">IF(AND(I86&lt;&gt;"",J86&lt;&gt;""),IF(I86=J86,"Y","N"),"")</f>
        <v/>
      </c>
      <c r="L86" s="9"/>
    </row>
    <row r="87" customFormat="false" ht="15" hidden="false" customHeight="false" outlineLevel="0" collapsed="false">
      <c r="A87" s="8" t="s">
        <v>122</v>
      </c>
      <c r="B87" s="9"/>
      <c r="C87" s="9"/>
      <c r="D87" s="9"/>
      <c r="E87" s="9"/>
      <c r="F87" s="9"/>
      <c r="G87" s="10"/>
      <c r="H87" s="9"/>
      <c r="I87" s="10"/>
      <c r="J87" s="10"/>
      <c r="K87" s="11" t="str">
        <f aca="false">IF(AND(I87&lt;&gt;"",J87&lt;&gt;""),IF(I87=J87,"Y","N"),"")</f>
        <v/>
      </c>
      <c r="L87" s="9"/>
    </row>
    <row r="88" customFormat="false" ht="15" hidden="false" customHeight="false" outlineLevel="0" collapsed="false">
      <c r="A88" s="8" t="s">
        <v>123</v>
      </c>
      <c r="B88" s="9"/>
      <c r="C88" s="9"/>
      <c r="D88" s="9"/>
      <c r="E88" s="9"/>
      <c r="F88" s="9"/>
      <c r="G88" s="10"/>
      <c r="H88" s="9"/>
      <c r="I88" s="10"/>
      <c r="J88" s="10"/>
      <c r="K88" s="11" t="str">
        <f aca="false">IF(AND(I88&lt;&gt;"",J88&lt;&gt;""),IF(I88=J88,"Y","N"),"")</f>
        <v/>
      </c>
      <c r="L88" s="9"/>
    </row>
    <row r="89" customFormat="false" ht="15" hidden="false" customHeight="false" outlineLevel="0" collapsed="false">
      <c r="A89" s="8" t="s">
        <v>124</v>
      </c>
      <c r="B89" s="9"/>
      <c r="C89" s="9"/>
      <c r="D89" s="9"/>
      <c r="E89" s="9"/>
      <c r="F89" s="9"/>
      <c r="G89" s="10"/>
      <c r="H89" s="9"/>
      <c r="I89" s="10"/>
      <c r="J89" s="10"/>
      <c r="K89" s="11" t="str">
        <f aca="false">IF(AND(I89&lt;&gt;"",J89&lt;&gt;""),IF(I89=J89,"Y","N"),"")</f>
        <v/>
      </c>
      <c r="L89" s="9"/>
    </row>
    <row r="90" customFormat="false" ht="15" hidden="false" customHeight="false" outlineLevel="0" collapsed="false">
      <c r="A90" s="8" t="s">
        <v>125</v>
      </c>
      <c r="B90" s="9"/>
      <c r="C90" s="9"/>
      <c r="D90" s="9"/>
      <c r="E90" s="9"/>
      <c r="F90" s="9"/>
      <c r="G90" s="10"/>
      <c r="H90" s="9"/>
      <c r="I90" s="10"/>
      <c r="J90" s="10"/>
      <c r="K90" s="11" t="str">
        <f aca="false">IF(AND(I90&lt;&gt;"",J90&lt;&gt;""),IF(I90=J90,"Y","N"),"")</f>
        <v/>
      </c>
      <c r="L90" s="9"/>
    </row>
    <row r="91" customFormat="false" ht="15" hidden="false" customHeight="false" outlineLevel="0" collapsed="false">
      <c r="A91" s="8" t="s">
        <v>126</v>
      </c>
      <c r="B91" s="9"/>
      <c r="C91" s="9"/>
      <c r="D91" s="9"/>
      <c r="E91" s="9"/>
      <c r="F91" s="9"/>
      <c r="G91" s="10"/>
      <c r="H91" s="9"/>
      <c r="I91" s="10"/>
      <c r="J91" s="10"/>
      <c r="K91" s="11" t="str">
        <f aca="false">IF(AND(I91&lt;&gt;"",J91&lt;&gt;""),IF(I91=J91,"Y","N"),"")</f>
        <v/>
      </c>
      <c r="L91" s="9"/>
    </row>
    <row r="92" customFormat="false" ht="15" hidden="false" customHeight="false" outlineLevel="0" collapsed="false">
      <c r="A92" s="8" t="s">
        <v>127</v>
      </c>
      <c r="B92" s="9"/>
      <c r="C92" s="9"/>
      <c r="D92" s="9"/>
      <c r="E92" s="9"/>
      <c r="F92" s="9"/>
      <c r="G92" s="10"/>
      <c r="H92" s="9"/>
      <c r="I92" s="10"/>
      <c r="J92" s="10"/>
      <c r="K92" s="11" t="str">
        <f aca="false">IF(AND(I92&lt;&gt;"",J92&lt;&gt;""),IF(I92=J92,"Y","N"),"")</f>
        <v/>
      </c>
      <c r="L92" s="9"/>
    </row>
    <row r="93" customFormat="false" ht="15" hidden="false" customHeight="false" outlineLevel="0" collapsed="false">
      <c r="A93" s="8" t="s">
        <v>128</v>
      </c>
      <c r="B93" s="9"/>
      <c r="C93" s="9"/>
      <c r="D93" s="9"/>
      <c r="E93" s="9"/>
      <c r="F93" s="9"/>
      <c r="G93" s="10"/>
      <c r="H93" s="9"/>
      <c r="I93" s="10"/>
      <c r="J93" s="10"/>
      <c r="K93" s="11" t="str">
        <f aca="false">IF(AND(I93&lt;&gt;"",J93&lt;&gt;""),IF(I93=J93,"Y","N"),"")</f>
        <v/>
      </c>
      <c r="L93" s="9"/>
    </row>
    <row r="94" customFormat="false" ht="15" hidden="false" customHeight="false" outlineLevel="0" collapsed="false">
      <c r="A94" s="8" t="s">
        <v>129</v>
      </c>
      <c r="B94" s="9"/>
      <c r="C94" s="9"/>
      <c r="D94" s="9"/>
      <c r="E94" s="9"/>
      <c r="F94" s="9"/>
      <c r="G94" s="10"/>
      <c r="H94" s="9"/>
      <c r="I94" s="10"/>
      <c r="J94" s="10"/>
      <c r="K94" s="11" t="str">
        <f aca="false">IF(AND(I94&lt;&gt;"",J94&lt;&gt;""),IF(I94=J94,"Y","N"),"")</f>
        <v/>
      </c>
      <c r="L94" s="9"/>
    </row>
    <row r="95" customFormat="false" ht="15" hidden="false" customHeight="false" outlineLevel="0" collapsed="false">
      <c r="A95" s="8" t="s">
        <v>130</v>
      </c>
      <c r="B95" s="9"/>
      <c r="C95" s="9"/>
      <c r="D95" s="9"/>
      <c r="E95" s="9"/>
      <c r="F95" s="9"/>
      <c r="G95" s="10"/>
      <c r="H95" s="9"/>
      <c r="I95" s="10"/>
      <c r="J95" s="10"/>
      <c r="K95" s="11" t="str">
        <f aca="false">IF(AND(I95&lt;&gt;"",J95&lt;&gt;""),IF(I95=J95,"Y","N"),"")</f>
        <v/>
      </c>
      <c r="L95" s="9"/>
    </row>
    <row r="96" customFormat="false" ht="15" hidden="false" customHeight="false" outlineLevel="0" collapsed="false">
      <c r="A96" s="8" t="s">
        <v>131</v>
      </c>
      <c r="B96" s="9"/>
      <c r="C96" s="9"/>
      <c r="D96" s="9"/>
      <c r="E96" s="9"/>
      <c r="F96" s="9"/>
      <c r="G96" s="10"/>
      <c r="H96" s="9"/>
      <c r="I96" s="10"/>
      <c r="J96" s="10"/>
      <c r="K96" s="11" t="str">
        <f aca="false">IF(AND(I96&lt;&gt;"",J96&lt;&gt;""),IF(I96=J96,"Y","N"),"")</f>
        <v/>
      </c>
      <c r="L96" s="9"/>
    </row>
    <row r="97" customFormat="false" ht="15" hidden="false" customHeight="false" outlineLevel="0" collapsed="false">
      <c r="A97" s="8" t="s">
        <v>132</v>
      </c>
      <c r="B97" s="9"/>
      <c r="C97" s="9"/>
      <c r="D97" s="9"/>
      <c r="E97" s="9"/>
      <c r="F97" s="9"/>
      <c r="G97" s="10"/>
      <c r="H97" s="9"/>
      <c r="I97" s="10"/>
      <c r="J97" s="10"/>
      <c r="K97" s="11" t="str">
        <f aca="false">IF(AND(I97&lt;&gt;"",J97&lt;&gt;""),IF(I97=J97,"Y","N"),"")</f>
        <v/>
      </c>
      <c r="L97" s="9"/>
    </row>
    <row r="98" customFormat="false" ht="15" hidden="false" customHeight="false" outlineLevel="0" collapsed="false">
      <c r="A98" s="8" t="s">
        <v>133</v>
      </c>
      <c r="B98" s="9"/>
      <c r="C98" s="9"/>
      <c r="D98" s="9"/>
      <c r="E98" s="9"/>
      <c r="F98" s="9"/>
      <c r="G98" s="10"/>
      <c r="H98" s="9"/>
      <c r="I98" s="10"/>
      <c r="J98" s="10"/>
      <c r="K98" s="11" t="str">
        <f aca="false">IF(AND(I98&lt;&gt;"",J98&lt;&gt;""),IF(I98=J98,"Y","N"),"")</f>
        <v/>
      </c>
      <c r="L98" s="9"/>
    </row>
    <row r="99" customFormat="false" ht="15" hidden="false" customHeight="false" outlineLevel="0" collapsed="false">
      <c r="A99" s="8" t="s">
        <v>134</v>
      </c>
      <c r="B99" s="9"/>
      <c r="C99" s="9"/>
      <c r="D99" s="9"/>
      <c r="E99" s="9"/>
      <c r="F99" s="9"/>
      <c r="G99" s="10"/>
      <c r="H99" s="9"/>
      <c r="I99" s="10"/>
      <c r="J99" s="10"/>
      <c r="K99" s="11" t="str">
        <f aca="false">IF(AND(I99&lt;&gt;"",J99&lt;&gt;""),IF(I99=J99,"Y","N"),"")</f>
        <v/>
      </c>
      <c r="L99" s="9"/>
    </row>
    <row r="100" customFormat="false" ht="15" hidden="false" customHeight="false" outlineLevel="0" collapsed="false">
      <c r="A100" s="8" t="s">
        <v>135</v>
      </c>
      <c r="B100" s="9"/>
      <c r="C100" s="9"/>
      <c r="D100" s="9"/>
      <c r="E100" s="9"/>
      <c r="F100" s="9"/>
      <c r="G100" s="10"/>
      <c r="H100" s="9"/>
      <c r="I100" s="10"/>
      <c r="J100" s="10"/>
      <c r="K100" s="11" t="str">
        <f aca="false">IF(AND(I100&lt;&gt;"",J100&lt;&gt;""),IF(I100=J100,"Y","N"),"")</f>
        <v/>
      </c>
      <c r="L100" s="9"/>
    </row>
    <row r="101" customFormat="false" ht="15" hidden="false" customHeight="false" outlineLevel="0" collapsed="false">
      <c r="A101" s="8" t="s">
        <v>136</v>
      </c>
      <c r="B101" s="9"/>
      <c r="C101" s="9"/>
      <c r="D101" s="9"/>
      <c r="E101" s="9"/>
      <c r="F101" s="9"/>
      <c r="G101" s="10"/>
      <c r="H101" s="9"/>
      <c r="I101" s="10"/>
      <c r="J101" s="10"/>
      <c r="K101" s="11" t="str">
        <f aca="false">IF(AND(I101&lt;&gt;"",J101&lt;&gt;""),IF(I101=J101,"Y","N"),"")</f>
        <v/>
      </c>
      <c r="L101" s="9"/>
    </row>
    <row r="102" customFormat="false" ht="15" hidden="false" customHeight="false" outlineLevel="0" collapsed="false">
      <c r="A102" s="8" t="s">
        <v>137</v>
      </c>
      <c r="B102" s="9"/>
      <c r="C102" s="9"/>
      <c r="D102" s="9"/>
      <c r="E102" s="9"/>
      <c r="F102" s="9"/>
      <c r="G102" s="10"/>
      <c r="H102" s="9"/>
      <c r="I102" s="10"/>
      <c r="J102" s="10"/>
      <c r="K102" s="11" t="str">
        <f aca="false">IF(AND(I102&lt;&gt;"",J102&lt;&gt;""),IF(I102=J102,"Y","N"),"")</f>
        <v/>
      </c>
      <c r="L102" s="9"/>
    </row>
  </sheetData>
  <autoFilter ref="A1:L102"/>
  <dataValidations count="1">
    <dataValidation allowBlank="true" error="Pick one of: Blocker, Major, Minor, Nit, None." errorStyle="stop" errorTitle="Severity" operator="between" showDropDown="false" showErrorMessage="true" showInputMessage="false" sqref="G3:G102 I3:J102" type="list">
      <formula1>"Blocker,Major,Minor,Nit,None"</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8BDF8"/>
    <pageSetUpPr fitToPage="false"/>
  </sheetPr>
  <dimension ref="A1:D8"/>
  <sheetViews>
    <sheetView showFormulas="false" showGridLines="true" showRowColHeaders="true" showZeros="true" rightToLeft="false" tabSelected="false" showOutlineSymbols="true" defaultGridColor="true" view="normal" topLeftCell="A1" colorId="64" zoomScale="110" zoomScaleNormal="11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48"/>
    <col collapsed="false" customWidth="true" hidden="false" outlineLevel="0" max="3" min="3" style="0" width="52"/>
    <col collapsed="false" customWidth="true" hidden="false" outlineLevel="0" max="4" min="4" style="0" width="40"/>
  </cols>
  <sheetData>
    <row r="1" customFormat="false" ht="30" hidden="false" customHeight="true" outlineLevel="0" collapsed="false">
      <c r="A1" s="6" t="s">
        <v>22</v>
      </c>
      <c r="B1" s="6" t="s">
        <v>138</v>
      </c>
      <c r="C1" s="6" t="s">
        <v>139</v>
      </c>
      <c r="D1" s="6" t="s">
        <v>140</v>
      </c>
    </row>
    <row r="2" customFormat="false" ht="78" hidden="false" customHeight="true" outlineLevel="0" collapsed="false">
      <c r="A2" s="12" t="s">
        <v>34</v>
      </c>
      <c r="B2" s="8" t="s">
        <v>141</v>
      </c>
      <c r="C2" s="8" t="s">
        <v>142</v>
      </c>
      <c r="D2" s="8" t="s">
        <v>143</v>
      </c>
    </row>
    <row r="3" customFormat="false" ht="78" hidden="false" customHeight="true" outlineLevel="0" collapsed="false">
      <c r="A3" s="12" t="s">
        <v>36</v>
      </c>
      <c r="B3" s="8" t="s">
        <v>144</v>
      </c>
      <c r="C3" s="8" t="s">
        <v>145</v>
      </c>
      <c r="D3" s="8" t="s">
        <v>146</v>
      </c>
    </row>
    <row r="4" customFormat="false" ht="78" hidden="false" customHeight="true" outlineLevel="0" collapsed="false">
      <c r="A4" s="12" t="s">
        <v>147</v>
      </c>
      <c r="B4" s="8" t="s">
        <v>148</v>
      </c>
      <c r="C4" s="8" t="s">
        <v>149</v>
      </c>
      <c r="D4" s="8" t="s">
        <v>150</v>
      </c>
    </row>
    <row r="5" customFormat="false" ht="78" hidden="false" customHeight="true" outlineLevel="0" collapsed="false">
      <c r="A5" s="12" t="s">
        <v>151</v>
      </c>
      <c r="B5" s="8" t="s">
        <v>152</v>
      </c>
      <c r="C5" s="8" t="s">
        <v>153</v>
      </c>
      <c r="D5" s="8" t="s">
        <v>154</v>
      </c>
    </row>
    <row r="6" customFormat="false" ht="78" hidden="false" customHeight="true" outlineLevel="0" collapsed="false">
      <c r="A6" s="12" t="s">
        <v>155</v>
      </c>
      <c r="B6" s="8" t="s">
        <v>156</v>
      </c>
      <c r="C6" s="8" t="s">
        <v>157</v>
      </c>
      <c r="D6" s="8" t="s">
        <v>158</v>
      </c>
    </row>
    <row r="8" customFormat="false" ht="15" hidden="false" customHeight="false" outlineLevel="0" collapsed="false">
      <c r="A8" s="13" t="s">
        <v>159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8BDF8"/>
    <pageSetUpPr fitToPage="false"/>
  </sheetPr>
  <dimension ref="A1:L24"/>
  <sheetViews>
    <sheetView showFormulas="false" showGridLines="true" showRowColHeaders="true" showZeros="true" rightToLeft="false" tabSelected="false" showOutlineSymbols="true" defaultGridColor="true" view="normal" topLeftCell="A1" colorId="64" zoomScale="110" zoomScaleNormal="11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22"/>
    <col collapsed="false" customWidth="true" hidden="false" outlineLevel="0" max="3" min="3" style="0" width="14"/>
    <col collapsed="false" customWidth="true" hidden="false" outlineLevel="0" max="4" min="4" style="0" width="13"/>
    <col collapsed="false" customWidth="true" hidden="false" outlineLevel="0" max="5" min="5" style="0" width="12"/>
    <col collapsed="false" customWidth="true" hidden="false" outlineLevel="0" max="6" min="6" style="0" width="13"/>
    <col collapsed="false" customWidth="true" hidden="false" outlineLevel="0" max="9" min="7" style="0" width="14"/>
    <col collapsed="false" customWidth="true" hidden="false" outlineLevel="0" max="11" min="10" style="0" width="11"/>
    <col collapsed="false" customWidth="true" hidden="false" outlineLevel="0" max="12" min="12" style="0" width="40"/>
  </cols>
  <sheetData>
    <row r="1" customFormat="false" ht="30" hidden="false" customHeight="true" outlineLevel="0" collapsed="false">
      <c r="A1" s="6" t="s">
        <v>160</v>
      </c>
      <c r="B1" s="6" t="s">
        <v>161</v>
      </c>
      <c r="C1" s="6" t="s">
        <v>162</v>
      </c>
      <c r="D1" s="6" t="s">
        <v>163</v>
      </c>
      <c r="E1" s="6" t="s">
        <v>164</v>
      </c>
      <c r="F1" s="6" t="s">
        <v>165</v>
      </c>
      <c r="G1" s="6" t="s">
        <v>166</v>
      </c>
      <c r="H1" s="6" t="s">
        <v>167</v>
      </c>
      <c r="I1" s="6" t="s">
        <v>168</v>
      </c>
      <c r="J1" s="6" t="s">
        <v>169</v>
      </c>
      <c r="K1" s="6" t="s">
        <v>170</v>
      </c>
      <c r="L1" s="6" t="s">
        <v>27</v>
      </c>
    </row>
    <row r="2" customFormat="false" ht="30" hidden="false" customHeight="true" outlineLevel="0" collapsed="false">
      <c r="A2" s="7" t="s">
        <v>171</v>
      </c>
      <c r="B2" s="7" t="s">
        <v>172</v>
      </c>
      <c r="C2" s="7" t="s">
        <v>173</v>
      </c>
      <c r="D2" s="7" t="n">
        <v>100</v>
      </c>
      <c r="E2" s="7" t="n">
        <v>91</v>
      </c>
      <c r="F2" s="14" t="n">
        <f aca="false">IF(D2="","",E2/D2)</f>
        <v>0.91</v>
      </c>
      <c r="G2" s="7" t="n">
        <v>60</v>
      </c>
      <c r="H2" s="7" t="n">
        <v>9</v>
      </c>
      <c r="I2" s="7" t="n">
        <v>7</v>
      </c>
      <c r="J2" s="14" t="n">
        <f aca="false">IF(G2+H2=0,"",G2/(G2+H2))</f>
        <v>0.869565217391304</v>
      </c>
      <c r="K2" s="14" t="n">
        <f aca="false">IF(G2+I2=0,"",G2/(G2+I2))</f>
        <v>0.895522388059702</v>
      </c>
      <c r="L2" s="7" t="s">
        <v>174</v>
      </c>
    </row>
    <row r="3" customFormat="false" ht="15" hidden="false" customHeight="false" outlineLevel="0" collapsed="false">
      <c r="A3" s="15"/>
      <c r="B3" s="9"/>
      <c r="C3" s="9"/>
      <c r="D3" s="9"/>
      <c r="E3" s="9"/>
      <c r="F3" s="16" t="str">
        <f aca="false">IF(D3="","",E3/D3)</f>
        <v/>
      </c>
      <c r="G3" s="9"/>
      <c r="H3" s="9"/>
      <c r="I3" s="9"/>
      <c r="J3" s="16" t="str">
        <f aca="false">IF(G3+H3=0,"",G3/(G3+H3))</f>
        <v/>
      </c>
      <c r="K3" s="16" t="str">
        <f aca="false">IF(G3+I3=0,"",G3/(G3+I3))</f>
        <v/>
      </c>
      <c r="L3" s="9"/>
    </row>
    <row r="4" customFormat="false" ht="15" hidden="false" customHeight="false" outlineLevel="0" collapsed="false">
      <c r="A4" s="15"/>
      <c r="B4" s="9"/>
      <c r="C4" s="9"/>
      <c r="D4" s="9"/>
      <c r="E4" s="9"/>
      <c r="F4" s="16" t="str">
        <f aca="false">IF(D4="","",E4/D4)</f>
        <v/>
      </c>
      <c r="G4" s="9"/>
      <c r="H4" s="9"/>
      <c r="I4" s="9"/>
      <c r="J4" s="16" t="str">
        <f aca="false">IF(G4+H4=0,"",G4/(G4+H4))</f>
        <v/>
      </c>
      <c r="K4" s="16" t="str">
        <f aca="false">IF(G4+I4=0,"",G4/(G4+I4))</f>
        <v/>
      </c>
      <c r="L4" s="9"/>
    </row>
    <row r="5" customFormat="false" ht="15" hidden="false" customHeight="false" outlineLevel="0" collapsed="false">
      <c r="A5" s="15"/>
      <c r="B5" s="9"/>
      <c r="C5" s="9"/>
      <c r="D5" s="9"/>
      <c r="E5" s="9"/>
      <c r="F5" s="16" t="str">
        <f aca="false">IF(D5="","",E5/D5)</f>
        <v/>
      </c>
      <c r="G5" s="9"/>
      <c r="H5" s="9"/>
      <c r="I5" s="9"/>
      <c r="J5" s="16" t="str">
        <f aca="false">IF(G5+H5=0,"",G5/(G5+H5))</f>
        <v/>
      </c>
      <c r="K5" s="16" t="str">
        <f aca="false">IF(G5+I5=0,"",G5/(G5+I5))</f>
        <v/>
      </c>
      <c r="L5" s="9"/>
    </row>
    <row r="6" customFormat="false" ht="15" hidden="false" customHeight="false" outlineLevel="0" collapsed="false">
      <c r="A6" s="15"/>
      <c r="B6" s="9"/>
      <c r="C6" s="9"/>
      <c r="D6" s="9"/>
      <c r="E6" s="9"/>
      <c r="F6" s="16" t="str">
        <f aca="false">IF(D6="","",E6/D6)</f>
        <v/>
      </c>
      <c r="G6" s="9"/>
      <c r="H6" s="9"/>
      <c r="I6" s="9"/>
      <c r="J6" s="16" t="str">
        <f aca="false">IF(G6+H6=0,"",G6/(G6+H6))</f>
        <v/>
      </c>
      <c r="K6" s="16" t="str">
        <f aca="false">IF(G6+I6=0,"",G6/(G6+I6))</f>
        <v/>
      </c>
      <c r="L6" s="9"/>
    </row>
    <row r="7" customFormat="false" ht="15" hidden="false" customHeight="false" outlineLevel="0" collapsed="false">
      <c r="A7" s="15"/>
      <c r="B7" s="9"/>
      <c r="C7" s="9"/>
      <c r="D7" s="9"/>
      <c r="E7" s="9"/>
      <c r="F7" s="16" t="str">
        <f aca="false">IF(D7="","",E7/D7)</f>
        <v/>
      </c>
      <c r="G7" s="9"/>
      <c r="H7" s="9"/>
      <c r="I7" s="9"/>
      <c r="J7" s="16" t="str">
        <f aca="false">IF(G7+H7=0,"",G7/(G7+H7))</f>
        <v/>
      </c>
      <c r="K7" s="16" t="str">
        <f aca="false">IF(G7+I7=0,"",G7/(G7+I7))</f>
        <v/>
      </c>
      <c r="L7" s="9"/>
    </row>
    <row r="8" customFormat="false" ht="15" hidden="false" customHeight="false" outlineLevel="0" collapsed="false">
      <c r="A8" s="15"/>
      <c r="B8" s="9"/>
      <c r="C8" s="9"/>
      <c r="D8" s="9"/>
      <c r="E8" s="9"/>
      <c r="F8" s="16" t="str">
        <f aca="false">IF(D8="","",E8/D8)</f>
        <v/>
      </c>
      <c r="G8" s="9"/>
      <c r="H8" s="9"/>
      <c r="I8" s="9"/>
      <c r="J8" s="16" t="str">
        <f aca="false">IF(G8+H8=0,"",G8/(G8+H8))</f>
        <v/>
      </c>
      <c r="K8" s="16" t="str">
        <f aca="false">IF(G8+I8=0,"",G8/(G8+I8))</f>
        <v/>
      </c>
      <c r="L8" s="9"/>
    </row>
    <row r="9" customFormat="false" ht="15" hidden="false" customHeight="false" outlineLevel="0" collapsed="false">
      <c r="A9" s="15"/>
      <c r="B9" s="9"/>
      <c r="C9" s="9"/>
      <c r="D9" s="9"/>
      <c r="E9" s="9"/>
      <c r="F9" s="16" t="str">
        <f aca="false">IF(D9="","",E9/D9)</f>
        <v/>
      </c>
      <c r="G9" s="9"/>
      <c r="H9" s="9"/>
      <c r="I9" s="9"/>
      <c r="J9" s="16" t="str">
        <f aca="false">IF(G9+H9=0,"",G9/(G9+H9))</f>
        <v/>
      </c>
      <c r="K9" s="16" t="str">
        <f aca="false">IF(G9+I9=0,"",G9/(G9+I9))</f>
        <v/>
      </c>
      <c r="L9" s="9"/>
    </row>
    <row r="10" customFormat="false" ht="15" hidden="false" customHeight="false" outlineLevel="0" collapsed="false">
      <c r="A10" s="15"/>
      <c r="B10" s="9"/>
      <c r="C10" s="9"/>
      <c r="D10" s="9"/>
      <c r="E10" s="9"/>
      <c r="F10" s="16" t="str">
        <f aca="false">IF(D10="","",E10/D10)</f>
        <v/>
      </c>
      <c r="G10" s="9"/>
      <c r="H10" s="9"/>
      <c r="I10" s="9"/>
      <c r="J10" s="16" t="str">
        <f aca="false">IF(G10+H10=0,"",G10/(G10+H10))</f>
        <v/>
      </c>
      <c r="K10" s="16" t="str">
        <f aca="false">IF(G10+I10=0,"",G10/(G10+I10))</f>
        <v/>
      </c>
      <c r="L10" s="9"/>
    </row>
    <row r="11" customFormat="false" ht="15" hidden="false" customHeight="false" outlineLevel="0" collapsed="false">
      <c r="A11" s="15"/>
      <c r="B11" s="9"/>
      <c r="C11" s="9"/>
      <c r="D11" s="9"/>
      <c r="E11" s="9"/>
      <c r="F11" s="16" t="str">
        <f aca="false">IF(D11="","",E11/D11)</f>
        <v/>
      </c>
      <c r="G11" s="9"/>
      <c r="H11" s="9"/>
      <c r="I11" s="9"/>
      <c r="J11" s="16" t="str">
        <f aca="false">IF(G11+H11=0,"",G11/(G11+H11))</f>
        <v/>
      </c>
      <c r="K11" s="16" t="str">
        <f aca="false">IF(G11+I11=0,"",G11/(G11+I11))</f>
        <v/>
      </c>
      <c r="L11" s="9"/>
    </row>
    <row r="12" customFormat="false" ht="15" hidden="false" customHeight="false" outlineLevel="0" collapsed="false">
      <c r="A12" s="15"/>
      <c r="B12" s="9"/>
      <c r="C12" s="9"/>
      <c r="D12" s="9"/>
      <c r="E12" s="9"/>
      <c r="F12" s="16" t="str">
        <f aca="false">IF(D12="","",E12/D12)</f>
        <v/>
      </c>
      <c r="G12" s="9"/>
      <c r="H12" s="9"/>
      <c r="I12" s="9"/>
      <c r="J12" s="16" t="str">
        <f aca="false">IF(G12+H12=0,"",G12/(G12+H12))</f>
        <v/>
      </c>
      <c r="K12" s="16" t="str">
        <f aca="false">IF(G12+I12=0,"",G12/(G12+I12))</f>
        <v/>
      </c>
      <c r="L12" s="9"/>
    </row>
    <row r="13" customFormat="false" ht="15" hidden="false" customHeight="false" outlineLevel="0" collapsed="false">
      <c r="A13" s="15"/>
      <c r="B13" s="9"/>
      <c r="C13" s="9"/>
      <c r="D13" s="9"/>
      <c r="E13" s="9"/>
      <c r="F13" s="16" t="str">
        <f aca="false">IF(D13="","",E13/D13)</f>
        <v/>
      </c>
      <c r="G13" s="9"/>
      <c r="H13" s="9"/>
      <c r="I13" s="9"/>
      <c r="J13" s="16" t="str">
        <f aca="false">IF(G13+H13=0,"",G13/(G13+H13))</f>
        <v/>
      </c>
      <c r="K13" s="16" t="str">
        <f aca="false">IF(G13+I13=0,"",G13/(G13+I13))</f>
        <v/>
      </c>
      <c r="L13" s="9"/>
    </row>
    <row r="14" customFormat="false" ht="15" hidden="false" customHeight="false" outlineLevel="0" collapsed="false">
      <c r="A14" s="15"/>
      <c r="B14" s="9"/>
      <c r="C14" s="9"/>
      <c r="D14" s="9"/>
      <c r="E14" s="9"/>
      <c r="F14" s="16" t="str">
        <f aca="false">IF(D14="","",E14/D14)</f>
        <v/>
      </c>
      <c r="G14" s="9"/>
      <c r="H14" s="9"/>
      <c r="I14" s="9"/>
      <c r="J14" s="16" t="str">
        <f aca="false">IF(G14+H14=0,"",G14/(G14+H14))</f>
        <v/>
      </c>
      <c r="K14" s="16" t="str">
        <f aca="false">IF(G14+I14=0,"",G14/(G14+I14))</f>
        <v/>
      </c>
      <c r="L14" s="9"/>
    </row>
    <row r="15" customFormat="false" ht="15" hidden="false" customHeight="false" outlineLevel="0" collapsed="false">
      <c r="A15" s="15"/>
      <c r="B15" s="9"/>
      <c r="C15" s="9"/>
      <c r="D15" s="9"/>
      <c r="E15" s="9"/>
      <c r="F15" s="16" t="str">
        <f aca="false">IF(D15="","",E15/D15)</f>
        <v/>
      </c>
      <c r="G15" s="9"/>
      <c r="H15" s="9"/>
      <c r="I15" s="9"/>
      <c r="J15" s="16" t="str">
        <f aca="false">IF(G15+H15=0,"",G15/(G15+H15))</f>
        <v/>
      </c>
      <c r="K15" s="16" t="str">
        <f aca="false">IF(G15+I15=0,"",G15/(G15+I15))</f>
        <v/>
      </c>
      <c r="L15" s="9"/>
    </row>
    <row r="16" customFormat="false" ht="15" hidden="false" customHeight="false" outlineLevel="0" collapsed="false">
      <c r="A16" s="15"/>
      <c r="B16" s="9"/>
      <c r="C16" s="9"/>
      <c r="D16" s="9"/>
      <c r="E16" s="9"/>
      <c r="F16" s="16" t="str">
        <f aca="false">IF(D16="","",E16/D16)</f>
        <v/>
      </c>
      <c r="G16" s="9"/>
      <c r="H16" s="9"/>
      <c r="I16" s="9"/>
      <c r="J16" s="16" t="str">
        <f aca="false">IF(G16+H16=0,"",G16/(G16+H16))</f>
        <v/>
      </c>
      <c r="K16" s="16" t="str">
        <f aca="false">IF(G16+I16=0,"",G16/(G16+I16))</f>
        <v/>
      </c>
      <c r="L16" s="9"/>
    </row>
    <row r="17" customFormat="false" ht="15" hidden="false" customHeight="false" outlineLevel="0" collapsed="false">
      <c r="A17" s="15"/>
      <c r="B17" s="9"/>
      <c r="C17" s="9"/>
      <c r="D17" s="9"/>
      <c r="E17" s="9"/>
      <c r="F17" s="16" t="str">
        <f aca="false">IF(D17="","",E17/D17)</f>
        <v/>
      </c>
      <c r="G17" s="9"/>
      <c r="H17" s="9"/>
      <c r="I17" s="9"/>
      <c r="J17" s="16" t="str">
        <f aca="false">IF(G17+H17=0,"",G17/(G17+H17))</f>
        <v/>
      </c>
      <c r="K17" s="16" t="str">
        <f aca="false">IF(G17+I17=0,"",G17/(G17+I17))</f>
        <v/>
      </c>
      <c r="L17" s="9"/>
    </row>
    <row r="18" customFormat="false" ht="15" hidden="false" customHeight="false" outlineLevel="0" collapsed="false">
      <c r="A18" s="15"/>
      <c r="B18" s="9"/>
      <c r="C18" s="9"/>
      <c r="D18" s="9"/>
      <c r="E18" s="9"/>
      <c r="F18" s="16" t="str">
        <f aca="false">IF(D18="","",E18/D18)</f>
        <v/>
      </c>
      <c r="G18" s="9"/>
      <c r="H18" s="9"/>
      <c r="I18" s="9"/>
      <c r="J18" s="16" t="str">
        <f aca="false">IF(G18+H18=0,"",G18/(G18+H18))</f>
        <v/>
      </c>
      <c r="K18" s="16" t="str">
        <f aca="false">IF(G18+I18=0,"",G18/(G18+I18))</f>
        <v/>
      </c>
      <c r="L18" s="9"/>
    </row>
    <row r="19" customFormat="false" ht="15" hidden="false" customHeight="false" outlineLevel="0" collapsed="false">
      <c r="A19" s="15"/>
      <c r="B19" s="9"/>
      <c r="C19" s="9"/>
      <c r="D19" s="9"/>
      <c r="E19" s="9"/>
      <c r="F19" s="16" t="str">
        <f aca="false">IF(D19="","",E19/D19)</f>
        <v/>
      </c>
      <c r="G19" s="9"/>
      <c r="H19" s="9"/>
      <c r="I19" s="9"/>
      <c r="J19" s="16" t="str">
        <f aca="false">IF(G19+H19=0,"",G19/(G19+H19))</f>
        <v/>
      </c>
      <c r="K19" s="16" t="str">
        <f aca="false">IF(G19+I19=0,"",G19/(G19+I19))</f>
        <v/>
      </c>
      <c r="L19" s="9"/>
    </row>
    <row r="20" customFormat="false" ht="15" hidden="false" customHeight="false" outlineLevel="0" collapsed="false">
      <c r="A20" s="15"/>
      <c r="B20" s="9"/>
      <c r="C20" s="9"/>
      <c r="D20" s="9"/>
      <c r="E20" s="9"/>
      <c r="F20" s="16" t="str">
        <f aca="false">IF(D20="","",E20/D20)</f>
        <v/>
      </c>
      <c r="G20" s="9"/>
      <c r="H20" s="9"/>
      <c r="I20" s="9"/>
      <c r="J20" s="16" t="str">
        <f aca="false">IF(G20+H20=0,"",G20/(G20+H20))</f>
        <v/>
      </c>
      <c r="K20" s="16" t="str">
        <f aca="false">IF(G20+I20=0,"",G20/(G20+I20))</f>
        <v/>
      </c>
      <c r="L20" s="9"/>
    </row>
    <row r="21" customFormat="false" ht="15" hidden="false" customHeight="false" outlineLevel="0" collapsed="false">
      <c r="A21" s="15"/>
      <c r="B21" s="9"/>
      <c r="C21" s="9"/>
      <c r="D21" s="9"/>
      <c r="E21" s="9"/>
      <c r="F21" s="16" t="str">
        <f aca="false">IF(D21="","",E21/D21)</f>
        <v/>
      </c>
      <c r="G21" s="9"/>
      <c r="H21" s="9"/>
      <c r="I21" s="9"/>
      <c r="J21" s="16" t="str">
        <f aca="false">IF(G21+H21=0,"",G21/(G21+H21))</f>
        <v/>
      </c>
      <c r="K21" s="16" t="str">
        <f aca="false">IF(G21+I21=0,"",G21/(G21+I21))</f>
        <v/>
      </c>
      <c r="L21" s="9"/>
    </row>
    <row r="22" customFormat="false" ht="15" hidden="false" customHeight="false" outlineLevel="0" collapsed="false">
      <c r="A22" s="15"/>
      <c r="B22" s="9"/>
      <c r="C22" s="9"/>
      <c r="D22" s="9"/>
      <c r="E22" s="9"/>
      <c r="F22" s="16" t="str">
        <f aca="false">IF(D22="","",E22/D22)</f>
        <v/>
      </c>
      <c r="G22" s="9"/>
      <c r="H22" s="9"/>
      <c r="I22" s="9"/>
      <c r="J22" s="16" t="str">
        <f aca="false">IF(G22+H22=0,"",G22/(G22+H22))</f>
        <v/>
      </c>
      <c r="K22" s="16" t="str">
        <f aca="false">IF(G22+I22=0,"",G22/(G22+I22))</f>
        <v/>
      </c>
      <c r="L22" s="9"/>
    </row>
    <row r="24" customFormat="false" ht="15" hidden="false" customHeight="false" outlineLevel="0" collapsed="false">
      <c r="A24" s="13" t="s">
        <v>175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8BDF8"/>
    <pageSetUpPr fitToPage="false"/>
  </sheetPr>
  <dimension ref="A1:C23"/>
  <sheetViews>
    <sheetView showFormulas="false" showGridLines="false" showRowColHeaders="true" showZeros="true" rightToLeft="false" tabSelected="false" showOutlineSymbols="true" defaultGridColor="true" view="normal" topLeftCell="A1" colorId="64" zoomScale="110" zoomScaleNormal="11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18"/>
    <col collapsed="false" customWidth="true" hidden="false" outlineLevel="0" max="3" min="3" style="0" width="70"/>
  </cols>
  <sheetData>
    <row r="1" customFormat="false" ht="19.7" hidden="false" customHeight="false" outlineLevel="0" collapsed="false">
      <c r="A1" s="17" t="s">
        <v>176</v>
      </c>
    </row>
    <row r="2" customFormat="false" ht="15" hidden="false" customHeight="false" outlineLevel="0" collapsed="false">
      <c r="A2" s="13" t="s">
        <v>177</v>
      </c>
    </row>
    <row r="4" customFormat="false" ht="30" hidden="false" customHeight="true" outlineLevel="0" collapsed="false">
      <c r="A4" s="6" t="s">
        <v>178</v>
      </c>
      <c r="B4" s="6" t="s">
        <v>179</v>
      </c>
      <c r="C4" s="6" t="s">
        <v>180</v>
      </c>
    </row>
    <row r="5" customFormat="false" ht="15" hidden="false" customHeight="false" outlineLevel="0" collapsed="false">
      <c r="A5" s="8" t="s">
        <v>181</v>
      </c>
      <c r="B5" s="18" t="n">
        <f aca="false">COUNTA('Golden Set'!G3:G102)</f>
        <v>0</v>
      </c>
      <c r="C5" s="19" t="s">
        <v>182</v>
      </c>
    </row>
    <row r="6" customFormat="false" ht="15" hidden="false" customHeight="false" outlineLevel="0" collapsed="false">
      <c r="A6" s="8" t="s">
        <v>183</v>
      </c>
      <c r="B6" s="18" t="n">
        <f aca="false">COUNTIFS('Golden Set'!I3:I102,"&lt;&gt;",'Golden Set'!J3:J102,"&lt;&gt;")</f>
        <v>0</v>
      </c>
      <c r="C6" s="19" t="s">
        <v>184</v>
      </c>
    </row>
    <row r="7" customFormat="false" ht="22.35" hidden="false" customHeight="false" outlineLevel="0" collapsed="false">
      <c r="A7" s="8" t="s">
        <v>185</v>
      </c>
      <c r="B7" s="20" t="str">
        <f aca="false">IF(B6=0,"",COUNTIF('Golden Set'!K3:K102,"Y")/B6)</f>
        <v/>
      </c>
      <c r="C7" s="19" t="s">
        <v>186</v>
      </c>
    </row>
    <row r="8" customFormat="false" ht="15" hidden="false" customHeight="false" outlineLevel="0" collapsed="false">
      <c r="A8" s="8" t="s">
        <v>187</v>
      </c>
      <c r="B8" s="18" t="n">
        <f aca="false">COUNT('Grader Runs'!D3:D22)</f>
        <v>0</v>
      </c>
      <c r="C8" s="19" t="s">
        <v>188</v>
      </c>
    </row>
    <row r="9" customFormat="false" ht="15" hidden="false" customHeight="false" outlineLevel="0" collapsed="false">
      <c r="A9" s="8" t="s">
        <v>189</v>
      </c>
      <c r="B9" s="20" t="str">
        <f aca="false">IFERROR(INDEX('Grader Runs'!F3:F22,MATCH(MAX('Grader Runs'!A3:A22),'Grader Runs'!A3:A22,0)),"")</f>
        <v/>
      </c>
      <c r="C9" s="19" t="s">
        <v>190</v>
      </c>
    </row>
    <row r="10" customFormat="false" ht="15" hidden="false" customHeight="false" outlineLevel="0" collapsed="false">
      <c r="A10" s="8" t="s">
        <v>191</v>
      </c>
      <c r="B10" s="20" t="str">
        <f aca="false">IFERROR(INDEX('Grader Runs'!J3:J22,MATCH(MAX('Grader Runs'!A3:A22),'Grader Runs'!A3:A22,0)),"")</f>
        <v/>
      </c>
      <c r="C10" s="19" t="s">
        <v>192</v>
      </c>
    </row>
    <row r="11" customFormat="false" ht="15" hidden="false" customHeight="false" outlineLevel="0" collapsed="false">
      <c r="A11" s="8" t="s">
        <v>193</v>
      </c>
      <c r="B11" s="20" t="str">
        <f aca="false">IFERROR(INDEX('Grader Runs'!K3:K22,MATCH(MAX('Grader Runs'!A3:A22),'Grader Runs'!A3:A22,0)),"")</f>
        <v/>
      </c>
      <c r="C11" s="19" t="s">
        <v>194</v>
      </c>
    </row>
    <row r="12" customFormat="false" ht="32.8" hidden="false" customHeight="false" outlineLevel="0" collapsed="false">
      <c r="A12" s="8" t="s">
        <v>195</v>
      </c>
      <c r="B12" s="21" t="n">
        <v>0.966</v>
      </c>
      <c r="C12" s="19" t="s">
        <v>196</v>
      </c>
    </row>
    <row r="13" customFormat="false" ht="22.35" hidden="false" customHeight="false" outlineLevel="0" collapsed="false">
      <c r="A13" s="8" t="s">
        <v>197</v>
      </c>
      <c r="B13" s="22" t="str">
        <f aca="false">IF(B9="","",(B12-B9)*100)</f>
        <v/>
      </c>
      <c r="C13" s="19" t="s">
        <v>198</v>
      </c>
    </row>
    <row r="14" customFormat="false" ht="23.85" hidden="false" customHeight="false" outlineLevel="0" collapsed="false">
      <c r="A14" s="12" t="s">
        <v>199</v>
      </c>
      <c r="B14" s="23" t="str">
        <f aca="false">IF(B8=0,"No grader run recorded yet",IF(B9&gt;=B12,"At or above the bar",IF(B9&gt;=0.9,"Close: within "&amp;TEXT(B13,"0.0")&amp;" points of the bar","Below the bar by "&amp;TEXT(B13,"0.0")&amp;" points")))</f>
        <v>No grader run recorded yet</v>
      </c>
      <c r="C14" s="19" t="s">
        <v>200</v>
      </c>
    </row>
    <row r="16" customFormat="false" ht="15" hidden="false" customHeight="false" outlineLevel="0" collapsed="false">
      <c r="A16" s="12" t="s">
        <v>201</v>
      </c>
      <c r="B16" s="24"/>
      <c r="C16" s="19" t="s">
        <v>202</v>
      </c>
    </row>
    <row r="17" customFormat="false" ht="15" hidden="false" customHeight="false" outlineLevel="0" collapsed="false">
      <c r="A17" s="25" t="s">
        <v>203</v>
      </c>
      <c r="B17" s="20" t="str">
        <f aca="false">IF($B$5=0,"",COUNTIF('Golden Set'!$G$3:$G$102,"Blocker")/$B$5)</f>
        <v/>
      </c>
      <c r="C17" s="26" t="s">
        <v>204</v>
      </c>
    </row>
    <row r="18" customFormat="false" ht="15" hidden="false" customHeight="false" outlineLevel="0" collapsed="false">
      <c r="A18" s="25" t="s">
        <v>205</v>
      </c>
      <c r="B18" s="20" t="str">
        <f aca="false">IF($B$5=0,"",COUNTIF('Golden Set'!$G$3:$G$102,"Major")/$B$5)</f>
        <v/>
      </c>
      <c r="C18" s="26" t="s">
        <v>206</v>
      </c>
    </row>
    <row r="19" customFormat="false" ht="15" hidden="false" customHeight="false" outlineLevel="0" collapsed="false">
      <c r="A19" s="25" t="s">
        <v>207</v>
      </c>
      <c r="B19" s="20" t="str">
        <f aca="false">IF($B$5=0,"",COUNTIF('Golden Set'!$G$3:$G$102,"Minor")/$B$5)</f>
        <v/>
      </c>
      <c r="C19" s="26" t="s">
        <v>208</v>
      </c>
    </row>
    <row r="20" customFormat="false" ht="15" hidden="false" customHeight="false" outlineLevel="0" collapsed="false">
      <c r="A20" s="25" t="s">
        <v>209</v>
      </c>
      <c r="B20" s="20" t="str">
        <f aca="false">IF($B$5=0,"",COUNTIF('Golden Set'!$G$3:$G$102,"Nit")/$B$5)</f>
        <v/>
      </c>
      <c r="C20" s="26" t="s">
        <v>210</v>
      </c>
    </row>
    <row r="21" customFormat="false" ht="15" hidden="false" customHeight="false" outlineLevel="0" collapsed="false">
      <c r="A21" s="25" t="s">
        <v>211</v>
      </c>
      <c r="B21" s="20" t="str">
        <f aca="false">IF($B$5=0,"",COUNTIF('Golden Set'!$G$3:$G$102,"None")/$B$5)</f>
        <v/>
      </c>
      <c r="C21" s="26" t="s">
        <v>212</v>
      </c>
    </row>
    <row r="23" customFormat="false" ht="45" hidden="false" customHeight="true" outlineLevel="0" collapsed="false">
      <c r="A23" s="5" t="s">
        <v>213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2026-10-13T03:49:55Z</dcterms:created>
  <dc:creator>openpyxl</dc:creator>
  <dc:description/>
  <dc:language>en-US</dc:language>
  <cp:lastModifiedBy/>
  <dcterms:modified xsi:type="dcterms:W3CDTF">2026-10-13T03:49:55Z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